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501"/>
  <workbookPr defaultThemeVersion="124226"/>
  <mc:AlternateContent xmlns:mc="http://schemas.openxmlformats.org/markup-compatibility/2006">
    <mc:Choice Requires="x15">
      <x15ac:absPath xmlns:x15ac="http://schemas.microsoft.com/office/spreadsheetml/2010/11/ac" url="G:\Website\202307\"/>
    </mc:Choice>
  </mc:AlternateContent>
  <xr:revisionPtr revIDLastSave="0" documentId="8_{BD74059D-9700-48DD-BEE9-8573F2A4A00B}" xr6:coauthVersionLast="47" xr6:coauthVersionMax="47" xr10:uidLastSave="{00000000-0000-0000-0000-000000000000}"/>
  <bookViews>
    <workbookView xWindow="-120" yWindow="-120" windowWidth="29040" windowHeight="15840" activeTab="1" xr2:uid="{00000000-000D-0000-FFFF-FFFF00000000}"/>
  </bookViews>
  <sheets>
    <sheet name="Guidance for agencies" sheetId="5" r:id="rId1"/>
    <sheet name="Summary and sign-off" sheetId="13" r:id="rId2"/>
    <sheet name="Travel" sheetId="1" r:id="rId3"/>
    <sheet name="Hospitality" sheetId="2" r:id="rId4"/>
    <sheet name="All other expenses" sheetId="3" r:id="rId5"/>
    <sheet name="Gifts and benefits" sheetId="4" r:id="rId6"/>
  </sheets>
  <definedNames>
    <definedName name="_xlnm.Print_Area" localSheetId="4">'All other expenses'!$A$1:$E$36</definedName>
    <definedName name="_xlnm.Print_Area" localSheetId="5">'Gifts and benefits'!$A$1:$F$36</definedName>
    <definedName name="_xlnm.Print_Area" localSheetId="0">'Guidance for agencies'!$A$1:$A$58</definedName>
    <definedName name="_xlnm.Print_Area" localSheetId="3">Hospitality!$A$1:$E$32</definedName>
    <definedName name="_xlnm.Print_Area" localSheetId="1">'Summary and sign-off'!$A$1:$F$23</definedName>
    <definedName name="_xlnm.Print_Area" localSheetId="2">Travel!$A$1:$E$88</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5" i="4" l="1"/>
  <c r="C30" i="3"/>
  <c r="C25" i="2"/>
  <c r="C63" i="1"/>
  <c r="C77" i="1"/>
  <c r="C22" i="1"/>
  <c r="B6" i="13" l="1"/>
  <c r="E60" i="13"/>
  <c r="C60" i="13"/>
  <c r="C27" i="4"/>
  <c r="C26" i="4"/>
  <c r="B60" i="13" l="1"/>
  <c r="B59" i="13"/>
  <c r="D59" i="13"/>
  <c r="B58" i="13"/>
  <c r="D58" i="13"/>
  <c r="D57" i="13"/>
  <c r="B57" i="13"/>
  <c r="D56" i="13"/>
  <c r="B56" i="13"/>
  <c r="D55" i="13"/>
  <c r="B55" i="13"/>
  <c r="F58" i="13" l="1"/>
  <c r="D25" i="2" s="1"/>
  <c r="F60" i="13"/>
  <c r="E25" i="4" s="1"/>
  <c r="F59" i="13"/>
  <c r="D30" i="3" s="1"/>
  <c r="F57" i="13"/>
  <c r="D77" i="1" s="1"/>
  <c r="F56" i="13"/>
  <c r="D63" i="1" s="1"/>
  <c r="F55" i="13"/>
  <c r="D22" i="1" s="1"/>
  <c r="C16" i="13" l="1"/>
  <c r="C17" i="13"/>
  <c r="C15" i="13" l="1"/>
  <c r="F12" i="13" l="1"/>
  <c r="C25" i="4"/>
  <c r="F11" i="13" s="1"/>
  <c r="F13" i="13" l="1"/>
  <c r="B77" i="1"/>
  <c r="B17" i="13" s="1"/>
  <c r="B63" i="1"/>
  <c r="B16" i="13" s="1"/>
  <c r="B22" i="1"/>
  <c r="B15" i="13" s="1"/>
  <c r="B30" i="3" l="1"/>
  <c r="B13" i="13" s="1"/>
  <c r="B25" i="2"/>
  <c r="B12" i="13" s="1"/>
  <c r="B11" i="13" l="1"/>
  <c r="B7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58" authorId="0" shapeId="0" xr:uid="{00000000-0006-0000-0000-000001000000}">
      <text>
        <r>
          <rPr>
            <sz val="9"/>
            <color indexed="81"/>
            <rFont val="Tahoma"/>
            <family val="2"/>
          </rPr>
          <t xml:space="preserve">
Update link once finalised for new workbook</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11" authorId="0" shapeId="0" xr:uid="{00000000-0006-0000-0200-000001000000}">
      <text>
        <r>
          <rPr>
            <sz val="9"/>
            <color indexed="81"/>
            <rFont val="Tahoma"/>
            <family val="2"/>
          </rPr>
          <t xml:space="preserve">
Insert additional rows as needed:
- 'right click' on a row number (left of screen)
- select 'Insert' (this will insert a row above it)
</t>
        </r>
      </text>
    </comment>
    <comment ref="A25" authorId="0" shapeId="0" xr:uid="{00000000-0006-0000-0200-000002000000}">
      <text>
        <r>
          <rPr>
            <sz val="9"/>
            <color indexed="81"/>
            <rFont val="Tahoma"/>
            <family val="2"/>
          </rPr>
          <t xml:space="preserve">
Insert additional rows as needed:
- 'right click' on a row number (left of screen)
- select 'Insert' (this will insert a row above it)
</t>
        </r>
      </text>
    </comment>
    <comment ref="A66" authorId="0" shapeId="0" xr:uid="{00000000-0006-0000-0200-000003000000}">
      <text>
        <r>
          <rPr>
            <sz val="9"/>
            <color indexed="81"/>
            <rFont val="Tahoma"/>
            <family val="2"/>
          </rPr>
          <t xml:space="preserve">
Insert additional rows as needed:
- 'right click' on a row number (left of screen)
- select 'Insert' (this will insert a row above it)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10" authorId="0" shapeId="0" xr:uid="{00000000-0006-0000-0300-000001000000}">
      <text>
        <r>
          <rPr>
            <sz val="9"/>
            <color indexed="81"/>
            <rFont val="Tahoma"/>
            <family val="2"/>
          </rPr>
          <t xml:space="preserve">
Insert additional rows as needed:
- 'right click' on a row number (left of screen)
- select 'Insert' (this will insert a row above it)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10" authorId="0" shapeId="0" xr:uid="{00000000-0006-0000-0400-000001000000}">
      <text>
        <r>
          <rPr>
            <sz val="9"/>
            <color indexed="81"/>
            <rFont val="Tahoma"/>
            <family val="2"/>
          </rPr>
          <t xml:space="preserve">
Insert additional rows as needed:
- 'right click' on a row number (left of screen)
- select 'Insert' (this will insert a row above it)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10" authorId="0" shapeId="0" xr:uid="{00000000-0006-0000-0500-000001000000}">
      <text>
        <r>
          <rPr>
            <sz val="9"/>
            <color indexed="81"/>
            <rFont val="Tahoma"/>
            <family val="2"/>
          </rPr>
          <t xml:space="preserve">
Insert additional rows as needed:
- 'right click' on a row number (left of screen)
- select 'Insert' (this will insert a row above it)
</t>
        </r>
      </text>
    </comment>
  </commentList>
</comments>
</file>

<file path=xl/sharedStrings.xml><?xml version="1.0" encoding="utf-8"?>
<sst xmlns="http://schemas.openxmlformats.org/spreadsheetml/2006/main" count="407" uniqueCount="247">
  <si>
    <t>Secretary and Chief Executive Expense Disclosures: A Guide for Agency Staff</t>
  </si>
  <si>
    <t>The following is a summary from "Public Service Secretaries and Chief Executive Expense Disclosures: A Guide for Agency Staff"
Please read that in full first.</t>
  </si>
  <si>
    <t>In the following worksheets, cells shaded light green require input. All other cells are locked to prevent change.</t>
  </si>
  <si>
    <t>Purpose</t>
  </si>
  <si>
    <t>The purpose of regular public disclosure of secretaries and/or chief executive's expenses is to provide transparency and accountability for discretionary expenditure by Public Service agencies and statutory Crown entities.</t>
  </si>
  <si>
    <r>
      <t>Publishing clear and detailed disclosures is integral to building and maintaining the public's trust and confidence in the</t>
    </r>
    <r>
      <rPr>
        <sz val="11"/>
        <color rgb="FFFF0000"/>
        <rFont val="Arial"/>
        <family val="2"/>
      </rPr>
      <t xml:space="preserve"> </t>
    </r>
    <r>
      <rPr>
        <sz val="11"/>
        <rFont val="Arial"/>
        <family val="2"/>
      </rPr>
      <t>Public service.</t>
    </r>
  </si>
  <si>
    <t>What is covered?</t>
  </si>
  <si>
    <r>
      <t xml:space="preserve">Description
</t>
    </r>
    <r>
      <rPr>
        <sz val="10"/>
        <color theme="0"/>
        <rFont val="Arial"/>
        <family val="2"/>
      </rPr>
      <t>(e.g. event tickets, etc)</t>
    </r>
  </si>
  <si>
    <t>All expenses for items offered, accepted or declined by secretaries or chief executives in performing their role are required to be disclosed, whether paid by credit card or invoiced.</t>
  </si>
  <si>
    <t xml:space="preserve">This includes expenses for more personal undertakings, such as professional development expenditure, in addition to outgoings for the likes of travel and entertainment. </t>
  </si>
  <si>
    <t>Secretary and chief executive expenses are not generally regarded as personal or commercially sensitive. Refer to the Ombudsman Guide to Chief Executive Expenses for guidance.</t>
  </si>
  <si>
    <t>Business or corporate expenses for the organisation that are met from the secretaries or chief executive's budget or paid by their credit card are excluded.</t>
  </si>
  <si>
    <t>Expense disclosures cover the full period of the report, and are completed by each secretary or chief executive, including in Acting roles - Complete a separate workbook for each.</t>
  </si>
  <si>
    <t>How does it work?</t>
  </si>
  <si>
    <t xml:space="preserve">Secretaries or chief executives disclose the expenses, gifts &amp; hospitality they have expended or been offered using this Excel workbook. </t>
  </si>
  <si>
    <t>Secretaries or chief executives formally approve completed Excel workbooks and an appropriate person reviews them (see guidance).</t>
  </si>
  <si>
    <r>
      <rPr>
        <sz val="11"/>
        <rFont val="Arial"/>
        <family val="2"/>
      </rPr>
      <t xml:space="preserve">They are posted on agency websites and linked to www.data.govt.nz. See: </t>
    </r>
    <r>
      <rPr>
        <u/>
        <sz val="11"/>
        <color theme="10"/>
        <rFont val="Arial"/>
        <family val="2"/>
      </rPr>
      <t>https://www.data.govt.nz/toolkit/how-do-i-add-or-update-our-chief-executive-expenses/</t>
    </r>
  </si>
  <si>
    <t>When and how often are disclosures made?</t>
  </si>
  <si>
    <t>Disclosures cover the year to 30 June and are expected to be published by 31 July.</t>
  </si>
  <si>
    <t>Disclosed Information - this workbook includes a tab for each of the following categories:</t>
  </si>
  <si>
    <t>Summary and sign-off</t>
  </si>
  <si>
    <r>
      <t xml:space="preserve">This tab contains a summary of the information presented: it includes a single place to update entity information, running totals of the different types of expenses and gifts/benefits, and records the </t>
    </r>
    <r>
      <rPr>
        <u/>
        <sz val="11"/>
        <rFont val="Arial"/>
        <family val="2"/>
      </rPr>
      <t>required</t>
    </r>
    <r>
      <rPr>
        <sz val="11"/>
        <rFont val="Arial"/>
        <family val="2"/>
      </rPr>
      <t xml:space="preserve"> checks and sign-offs </t>
    </r>
    <r>
      <rPr>
        <u/>
        <sz val="11"/>
        <rFont val="Arial"/>
        <family val="2"/>
      </rPr>
      <t>before publication</t>
    </r>
    <r>
      <rPr>
        <sz val="11"/>
        <rFont val="Arial"/>
        <family val="2"/>
      </rPr>
      <t>.</t>
    </r>
  </si>
  <si>
    <t>Travel</t>
  </si>
  <si>
    <t xml:space="preserve">All expenses incurred by secretaries or chief executives during international, national and local travel are disclosed. Expenditure relating to each trip is grouped (particularly for overseas trips), but the nature of the items of expenditure are disclosed separately, with individual lines for the likes of airfares, accommodation, meals, and taxis. </t>
  </si>
  <si>
    <t>Hospitality</t>
  </si>
  <si>
    <t xml:space="preserve">All work-related hospitality expenses provided by the secretary or chief executive to people external to Public Service agenices and statutory Crown entities. </t>
  </si>
  <si>
    <t>All other expenses</t>
  </si>
  <si>
    <t>All other expenses incurred by the secretary or chief executive that are not captured under the definition of travel, hospitality or gifts and benefits are disclosed in this section. This includes items such as cell phone and data costs, subscriptions, membership fees, conference fees, and professional development fees.</t>
  </si>
  <si>
    <t>If in doubt, the principles of transparency and accountability apply and therefore all items are disclosed, unless there is a very good reason not to. The Ombudsman’s view is that "because this expenditure is incurred by very senior employees acting in an official capacity and for a business purpose, the privacy interests of the chief executives who incurred the expenditure are low".</t>
  </si>
  <si>
    <t>Gifts and benefits</t>
  </si>
  <si>
    <t xml:space="preserve">All gifts, invitations to events and other hospitality, of $50 or more in total value per year, offered, accepted or declined by the secretary or chief executive from people external to Public Service agencies and statutory Crown entities are disclosed. A brief explanation of what the secretary or chief executive did with the gifts and benefits is supplied, which includes whether the offer was declined. </t>
  </si>
  <si>
    <t xml:space="preserve">Usually gifts and benefits that have more than a token value are also declared on an open register within agencies, as well as on the expenses disclosure. Please note that anything offered is official information and is covered by the Official Information Act. </t>
  </si>
  <si>
    <t>The value of each gift or benefit should be provided/estimated where possible. If an estimate is approximate, valuation 'ranges' can be submitted. It should be recorded where the cost of a gift cannot be reasonably estimated, or where an estimate is inappropriate (e.g. because of the nature of the item or because disclosing an estimated value might cause offence such as a cultural gift).</t>
  </si>
  <si>
    <t>How to present information</t>
  </si>
  <si>
    <t>Provide information using this Excel workbook: https://www.publicservice.govt.nz/resources/ce-expenses-disclosure/</t>
  </si>
  <si>
    <t>Complete separate tables for each category using the tabs provided in this Excel workbook: Travel, Hospitality, Gifts and Benefits, All other expenses.</t>
  </si>
  <si>
    <r>
      <t xml:space="preserve">Complete all fields. The header (organisation name, secretary or chief executive name and reporting period) will pre-populate once you enter it on the </t>
    </r>
    <r>
      <rPr>
        <u/>
        <sz val="11"/>
        <color theme="1"/>
        <rFont val="Arial"/>
        <family val="2"/>
      </rPr>
      <t>'Summary and sign-off' tab.</t>
    </r>
  </si>
  <si>
    <t>Whether costs are GST exclusive or inclusive needs to be consistent on each sheet, and ideally should be consistent across all sheets. You have the option to use GST exclusive or inclusive as it may depend how you get your source information.</t>
  </si>
  <si>
    <t>Mark clearly if no information to disclose - where there is no information to disclose, record this clearly on the spreadsheet with a suitable description such as “no travel expenses to disclose for this period”; “no gifts received” or “no hospitality provided”. Please do not leave the page blank.</t>
  </si>
  <si>
    <t>Ensure the disclosure is for the full reporting period. Include separate disclosures for each secretary or chief executive, including those in Acting roles.</t>
  </si>
  <si>
    <t xml:space="preserve">Provide sufficient detail for each item in the spreadsheet. Agencies are encouraged to take a why, what, who, where and how approach to describing individual items. A good description that outlines the nature of the item and its purpose improves understanding of why expenses have been incurred or why gifts and hospitality have been given or received. </t>
  </si>
  <si>
    <t>Provide full information for every entry. The alert "Some records may be incomplete" will show in the 'Total' line if any expense has 'Cost' or 'Type of expense' missing, or, any gift has 'Accepted/Declined', 'Description' or 'Estimated value' missing.</t>
  </si>
  <si>
    <t>The subtotals and totals should appear and update automatically, once you add information to the rows above. Insert more rows as you need - right click on the row number (at the left of screen) and select 'Insert' - new row will insert above.</t>
  </si>
  <si>
    <t>Uploading the workbook - please ensure it is easy to find on your website.</t>
  </si>
  <si>
    <t>The Disclosures webpage could be headed with a statement such as: “(This agency) is disclosing the Secretary or Chief Executive’s expenses, gifts and hospitality as part of its commitment to transparency and accountability".</t>
  </si>
  <si>
    <t>Further assistance</t>
  </si>
  <si>
    <t>The above is a summary from "Secretary or Chief Executive Expense Disclosures: A Guide for Agency Staff": https://www.publicservice.govt.nz/assets/Legacy/resources/Chief-Executive-Expense-Disclosure-Guide.pdf 
Please read that in full first.</t>
  </si>
  <si>
    <r>
      <rPr>
        <sz val="11"/>
        <rFont val="Arial"/>
        <family val="2"/>
      </rPr>
      <t xml:space="preserve">If you have any questions please contact </t>
    </r>
    <r>
      <rPr>
        <u/>
        <sz val="11"/>
        <color theme="10"/>
        <rFont val="Arial"/>
        <family val="2"/>
      </rPr>
      <t>ceexpenses@publicservice.govt.nz</t>
    </r>
  </si>
  <si>
    <r>
      <rPr>
        <sz val="11"/>
        <rFont val="Arial"/>
        <family val="2"/>
      </rPr>
      <t>For help with publishing on data.govt contact</t>
    </r>
    <r>
      <rPr>
        <sz val="11"/>
        <color theme="10"/>
        <rFont val="Arial"/>
        <family val="2"/>
      </rPr>
      <t xml:space="preserve"> </t>
    </r>
    <r>
      <rPr>
        <u/>
        <sz val="11"/>
        <color theme="10"/>
        <rFont val="Arial"/>
        <family val="2"/>
      </rPr>
      <t>info@data.govt.nz.</t>
    </r>
  </si>
  <si>
    <r>
      <rPr>
        <sz val="11"/>
        <rFont val="Arial"/>
        <family val="2"/>
      </rPr>
      <t xml:space="preserve">Expenses should be posted on agency websites and linked to www.data.govt.nz. See: </t>
    </r>
    <r>
      <rPr>
        <u/>
        <sz val="11"/>
        <color theme="10"/>
        <rFont val="Arial"/>
        <family val="2"/>
      </rPr>
      <t>https://www.data.govt.nz/toolkit/how-do-i-add-or-update-our-chief-executive-expenses/</t>
    </r>
  </si>
  <si>
    <t>Provide information using the Commissions Excel workbook - Click Here</t>
  </si>
  <si>
    <t>Secretary or Chief Executive Expenses, Gifts and Benefits Disclosure - summary &amp; sign-off*</t>
  </si>
  <si>
    <t>Organisation Name*</t>
  </si>
  <si>
    <t>Secretary or Chief Executive**</t>
  </si>
  <si>
    <t>Disclosure period start***</t>
  </si>
  <si>
    <t>Disclosure period end***</t>
  </si>
  <si>
    <t>Agency totals check</t>
  </si>
  <si>
    <t>Secretary or Chief Executive approval****</t>
  </si>
  <si>
    <t>This disclosure has not yet been approved by the Departmental Secretary or Chief Executive</t>
  </si>
  <si>
    <t>Other sign-off****</t>
  </si>
  <si>
    <t>Type here who else has approved this disclosure</t>
  </si>
  <si>
    <t>This summary page updates automatically from the 'Travel', 'Hospitality', 'All other expenses', and 'Gifts and benefits' tabs.
Throughout this workbook, input cells are shaded light green.</t>
  </si>
  <si>
    <t>Summary of expenses</t>
  </si>
  <si>
    <t>Cost in NZ$</t>
  </si>
  <si>
    <r>
      <t>GST inc / exc</t>
    </r>
    <r>
      <rPr>
        <b/>
        <sz val="10"/>
        <rFont val="Arial"/>
        <family val="2"/>
      </rPr>
      <t/>
    </r>
  </si>
  <si>
    <t>Count</t>
  </si>
  <si>
    <t>Travel expenses</t>
  </si>
  <si>
    <t>Number offered</t>
  </si>
  <si>
    <t>Number accepted</t>
  </si>
  <si>
    <t>Other expenses</t>
  </si>
  <si>
    <t>Number declined</t>
  </si>
  <si>
    <t>International Travel</t>
  </si>
  <si>
    <t>Domestic Travel</t>
  </si>
  <si>
    <t>Local Travel</t>
  </si>
  <si>
    <t xml:space="preserve">Notes </t>
  </si>
  <si>
    <t>* Headings on following tabs will pre populate with what you enter on this tab</t>
  </si>
  <si>
    <t>** Create a new workbook for a new or Acting Departmental secretary or Chief Executive</t>
  </si>
  <si>
    <t>*** Update if a shorter or different period is covered</t>
  </si>
  <si>
    <t>**** This disclosure must be approved by the Departmental secretary or Chief Executive and another appropriate party, e.g. Board Chair, Chief Financial Officer or Audit and Risk Committee member</t>
  </si>
  <si>
    <t>Text required for validation and checks - don't change, move, delete or overwrite</t>
  </si>
  <si>
    <t>Insert additional rows as needed: right click on a row number (left of screen) and select Insert - this will insert a row above selected row.</t>
  </si>
  <si>
    <t>Figures include GST (where applicable)</t>
  </si>
  <si>
    <t>Figures exclude GST</t>
  </si>
  <si>
    <t>Data and totals on this worksheet have NOT YET BEEN CHECKED AND CONFIRMED</t>
  </si>
  <si>
    <t>Data and totals on this worksheet checked and confirmed</t>
  </si>
  <si>
    <t>Data and totals have not yet been checked and confirmed for any sheet</t>
  </si>
  <si>
    <t>Some data and totals have not yet been checked and confirmed</t>
  </si>
  <si>
    <t>Data and totals checked on all sheets</t>
  </si>
  <si>
    <t>Not yet indicated</t>
  </si>
  <si>
    <t>GST inclusion inconsistent</t>
  </si>
  <si>
    <t>This disclosure has been approved by the Departmental Secretary or Chief Executive</t>
  </si>
  <si>
    <t>Cultural item - not appropriate to value</t>
  </si>
  <si>
    <t>Under $100</t>
  </si>
  <si>
    <t>$100 - $500</t>
  </si>
  <si>
    <t>$500 - $1,000</t>
  </si>
  <si>
    <t>Over $1,000</t>
  </si>
  <si>
    <t>Estimate not possible</t>
  </si>
  <si>
    <t>Accepted</t>
  </si>
  <si>
    <t>Declined</t>
  </si>
  <si>
    <t>Check - there are no hidden rows with data</t>
  </si>
  <si>
    <t>Error - this total includes data from 'hidden' rows</t>
  </si>
  <si>
    <t>Check - each entry provides sufficient information</t>
  </si>
  <si>
    <t>Not all lines have an entry for "Cost in NZ$" and "Type of expense"</t>
  </si>
  <si>
    <t>Not all lines have an entry for "Description", "Was the gift accepted?" and "Estimated value in NZ$"</t>
  </si>
  <si>
    <t>Check that # of 'costs' = 'type of expenses' (also "accepted/declined" for gifts &amp; benefits)</t>
  </si>
  <si>
    <t>These checks (F53 to F61) are imperfect - they count the entries in each column and checks these totals are the same</t>
  </si>
  <si>
    <t>Travel checks</t>
  </si>
  <si>
    <t>Hospitality check</t>
  </si>
  <si>
    <t>All other expenses check</t>
  </si>
  <si>
    <t>Gifts and benefits check</t>
  </si>
  <si>
    <t>Public Service Secretary or Chief Executive Expense Disclosure</t>
  </si>
  <si>
    <t xml:space="preserve">Organisation Name </t>
  </si>
  <si>
    <t>Public Service Secretary or Chief Executive</t>
  </si>
  <si>
    <t>Disclosure period start</t>
  </si>
  <si>
    <t>Disclosure period end</t>
  </si>
  <si>
    <t>GST on costs</t>
  </si>
  <si>
    <t>International, domestic and local travel expenses</t>
  </si>
  <si>
    <t>All expenses incurred by Public Service secretary or chief executive during international, domestic and local travel. Group expenses relating to each trip.</t>
  </si>
  <si>
    <r>
      <t xml:space="preserve">International Travel   </t>
    </r>
    <r>
      <rPr>
        <sz val="12"/>
        <color theme="0"/>
        <rFont val="Arial"/>
        <family val="2"/>
      </rPr>
      <t xml:space="preserve"> (including travel within NZ at beginning and end of overseas trip)</t>
    </r>
  </si>
  <si>
    <t>Date(s)*</t>
  </si>
  <si>
    <t>Cost in NZ$**</t>
  </si>
  <si>
    <r>
      <t xml:space="preserve">Purpose of travel
</t>
    </r>
    <r>
      <rPr>
        <sz val="10"/>
        <color theme="0"/>
        <rFont val="Arial"/>
        <family val="2"/>
      </rPr>
      <t>(e.g. attending XYZ conference for 3 days)***</t>
    </r>
  </si>
  <si>
    <r>
      <t xml:space="preserve">Type of expense
</t>
    </r>
    <r>
      <rPr>
        <sz val="10"/>
        <color theme="0"/>
        <rFont val="Arial"/>
        <family val="2"/>
      </rPr>
      <t>(e.g. hotel, airfares, taxis, meals &amp; for how many people)</t>
    </r>
  </si>
  <si>
    <t>Location(s)</t>
  </si>
  <si>
    <t>Subtotal - international travel</t>
  </si>
  <si>
    <r>
      <t xml:space="preserve">Domestic Travel   </t>
    </r>
    <r>
      <rPr>
        <sz val="12"/>
        <color theme="0"/>
        <rFont val="Arial"/>
        <family val="2"/>
      </rPr>
      <t xml:space="preserve"> (within NZ, including travel to and from local airport)</t>
    </r>
  </si>
  <si>
    <r>
      <t xml:space="preserve">Purpose of travel
</t>
    </r>
    <r>
      <rPr>
        <sz val="10"/>
        <color theme="0"/>
        <rFont val="Arial"/>
        <family val="2"/>
      </rPr>
      <t>(e.g. visiting district office for two days...)***</t>
    </r>
  </si>
  <si>
    <t>Subtotal - domestic travel</t>
  </si>
  <si>
    <r>
      <t xml:space="preserve">Local Travel    </t>
    </r>
    <r>
      <rPr>
        <sz val="12"/>
        <color theme="0"/>
        <rFont val="Arial"/>
        <family val="2"/>
      </rPr>
      <t>(within City, excluding travel to airport)</t>
    </r>
  </si>
  <si>
    <r>
      <t>Purpose of travel</t>
    </r>
    <r>
      <rPr>
        <sz val="10"/>
        <color theme="0"/>
        <rFont val="Arial"/>
        <family val="2"/>
      </rPr>
      <t xml:space="preserve">
(e.g. meeting with Minister)***</t>
    </r>
  </si>
  <si>
    <r>
      <t xml:space="preserve">Type of expense
</t>
    </r>
    <r>
      <rPr>
        <sz val="10"/>
        <color theme="0"/>
        <rFont val="Arial"/>
        <family val="2"/>
      </rPr>
      <t>(e.g. taxi, parking, bus)</t>
    </r>
  </si>
  <si>
    <t>Subtotal - local travel</t>
  </si>
  <si>
    <t>Total travel expenses</t>
  </si>
  <si>
    <t>* Any non-standard date format or date outside 1 July - 30 June will raise an alert. Check entry and select 'Yes' to accept/continue.</t>
  </si>
  <si>
    <t>** Note that GST may not apply to overseas purchases.</t>
  </si>
  <si>
    <t>*** Please include sufficient information to explain the trip and its costs including destination and duration.</t>
  </si>
  <si>
    <t>Group expenditure relating to each overseas trip.</t>
  </si>
  <si>
    <t>Subtotals and totals will appear automatically once you put information in rows above.</t>
  </si>
  <si>
    <t>Mark clearly if there is no information to disclose - provide a note to this effect in the 'Date' column (column A) for each travel category (local, domestic and international).</t>
  </si>
  <si>
    <t>Hospitality Offered to Third Parties*</t>
  </si>
  <si>
    <t>All hospitality expenses provided by the Public Service secretary or chief executive in the context of their job to anyone external to the Public Service or statutory Crown entities.</t>
  </si>
  <si>
    <t>Date(s)**</t>
  </si>
  <si>
    <r>
      <t xml:space="preserve">Purpose of hospitality
</t>
    </r>
    <r>
      <rPr>
        <sz val="10"/>
        <color theme="0"/>
        <rFont val="Arial"/>
        <family val="2"/>
      </rPr>
      <t xml:space="preserve">(e.g. hosting delegation from China, building relationships, team building) </t>
    </r>
  </si>
  <si>
    <r>
      <t xml:space="preserve">Type of expense
</t>
    </r>
    <r>
      <rPr>
        <sz val="10"/>
        <color theme="0"/>
        <rFont val="Arial"/>
        <family val="2"/>
      </rPr>
      <t>(what and for how many e.g. dinner for 5)</t>
    </r>
  </si>
  <si>
    <t xml:space="preserve">Total hospitality expenses </t>
  </si>
  <si>
    <t>* Third parties include people and organisations external to the public service or statutory Crown entities.</t>
  </si>
  <si>
    <t>** Any non-standard date format or date outside 1 July - 30 June will raise an alert. Check entry and select 'Yes' to accept/continue.</t>
  </si>
  <si>
    <t>Total cost will appear automatically once you put information in rows above.</t>
  </si>
  <si>
    <t>Mark clearly if there is no information to disclose - provide a note to this effect in the 'Date' column (column A).</t>
  </si>
  <si>
    <t>Public Service secretary or Chief Executive</t>
  </si>
  <si>
    <t>All Other Expenses</t>
  </si>
  <si>
    <t>All other expenditure incurred by the Public Service secretary or chief executive that is not travel, hospitality or gifts.
Include e.g. phone and data costs, subscriptions, membership fees, conference fees, professional development costs, books and anything else.</t>
  </si>
  <si>
    <r>
      <t xml:space="preserve">Purpose of expense
</t>
    </r>
    <r>
      <rPr>
        <sz val="10"/>
        <color theme="0"/>
        <rFont val="Arial"/>
        <family val="2"/>
      </rPr>
      <t>(e.g. subscription part of employment agreement, development as agreed with PSC)</t>
    </r>
  </si>
  <si>
    <r>
      <t xml:space="preserve">Type of expense
</t>
    </r>
    <r>
      <rPr>
        <sz val="10"/>
        <color theme="0"/>
        <rFont val="Arial"/>
        <family val="2"/>
      </rPr>
      <t>(e.g. phone and data costs, membership fees)</t>
    </r>
  </si>
  <si>
    <t xml:space="preserve">Total other expenses </t>
  </si>
  <si>
    <t>Notes</t>
  </si>
  <si>
    <t>Public Service Secretary or Chief Executive Gifts and Benefits Disclosure</t>
  </si>
  <si>
    <t>GST on values</t>
  </si>
  <si>
    <t>Gifts and Benefits over $50 annual value</t>
  </si>
  <si>
    <r>
      <rPr>
        <b/>
        <i/>
        <sz val="10"/>
        <color theme="1"/>
        <rFont val="Arial"/>
        <family val="2"/>
      </rPr>
      <t>Include all gifts, invitations to events and other hospitality</t>
    </r>
    <r>
      <rPr>
        <i/>
        <sz val="10"/>
        <color theme="1"/>
        <rFont val="Arial"/>
        <family val="2"/>
      </rPr>
      <t xml:space="preserve">, of $50 or more in total value per year, offered to the Public Service secretary or chief executive by people external to the Public Service.
Include all gifts, invitations or other hospitality </t>
    </r>
    <r>
      <rPr>
        <b/>
        <i/>
        <sz val="10"/>
        <color theme="1"/>
        <rFont val="Arial"/>
        <family val="2"/>
      </rPr>
      <t>whether accepted or declined</t>
    </r>
    <r>
      <rPr>
        <i/>
        <sz val="10"/>
        <color theme="1"/>
        <rFont val="Arial"/>
        <family val="2"/>
      </rPr>
      <t>.</t>
    </r>
  </si>
  <si>
    <r>
      <t xml:space="preserve">Description
</t>
    </r>
    <r>
      <rPr>
        <sz val="10"/>
        <color theme="0"/>
        <rFont val="Arial"/>
        <family val="2"/>
      </rPr>
      <t>(e.g. event tickets, etc.)</t>
    </r>
  </si>
  <si>
    <r>
      <t xml:space="preserve">Was the gift accepted?
</t>
    </r>
    <r>
      <rPr>
        <sz val="10"/>
        <color theme="0"/>
        <rFont val="Arial"/>
        <family val="2"/>
      </rPr>
      <t>(drop-down list in cell)</t>
    </r>
  </si>
  <si>
    <r>
      <t xml:space="preserve">Offered by 
</t>
    </r>
    <r>
      <rPr>
        <sz val="10"/>
        <color theme="0"/>
        <rFont val="Arial"/>
        <family val="2"/>
      </rPr>
      <t>(who made the offer?)</t>
    </r>
  </si>
  <si>
    <r>
      <t>Estimated value in NZ$</t>
    </r>
    <r>
      <rPr>
        <sz val="10"/>
        <color theme="0"/>
        <rFont val="Arial"/>
        <family val="2"/>
      </rPr>
      <t xml:space="preserve">
(drop-down list in cell </t>
    </r>
    <r>
      <rPr>
        <sz val="10"/>
        <rFont val="Arial"/>
        <family val="2"/>
      </rPr>
      <t>but</t>
    </r>
    <r>
      <rPr>
        <sz val="10"/>
        <color theme="0"/>
        <rFont val="Arial"/>
        <family val="2"/>
      </rPr>
      <t xml:space="preserve"> provide specific value if possible)</t>
    </r>
  </si>
  <si>
    <r>
      <t xml:space="preserve">Other comments
</t>
    </r>
    <r>
      <rPr>
        <sz val="10"/>
        <color theme="0"/>
        <rFont val="Arial"/>
        <family val="2"/>
      </rPr>
      <t>(e.g. if given to others, whom?)</t>
    </r>
  </si>
  <si>
    <t>Total count of gift/benefit entries:</t>
  </si>
  <si>
    <t>Offered</t>
  </si>
  <si>
    <t>A one-off offer of something worth $25 is not included, but if the offer is made more than once a year, it should be disclosed.</t>
  </si>
  <si>
    <t>Include items such as invitations to functions and events, event tickets, gifts from overseas counterparts and commercial organisations (including that accepted by immediate family members).</t>
  </si>
  <si>
    <t>Include gifts and benefits that are declined.</t>
  </si>
  <si>
    <t>Number of gifts/benefits will update automatically once you put information in rows above.</t>
  </si>
  <si>
    <t>High Country Advisory Group meeting in Christchurch</t>
  </si>
  <si>
    <t xml:space="preserve">Wellington </t>
  </si>
  <si>
    <t>Flights Wellington to Christchurch (return)</t>
  </si>
  <si>
    <t>Taxi from Airport to meeting venue (two people)</t>
  </si>
  <si>
    <t>Christchurch</t>
  </si>
  <si>
    <t>Taxi from venue to Christchurch Airport (two people)</t>
  </si>
  <si>
    <t xml:space="preserve">Toitū Te Whenue Land Information New Zealand </t>
  </si>
  <si>
    <t>Taxi to Wellington Airport</t>
  </si>
  <si>
    <t>Flight from Wellington to Auckland</t>
  </si>
  <si>
    <t xml:space="preserve">Diversity Works Awards in Auckland </t>
  </si>
  <si>
    <t xml:space="preserve">Auckland </t>
  </si>
  <si>
    <t xml:space="preserve">Accommodation at the Cordis on Symonds Street Auckland </t>
  </si>
  <si>
    <t xml:space="preserve">Taxi to Auckland Airport </t>
  </si>
  <si>
    <t xml:space="preserve">Flight from Auckland to Wellington </t>
  </si>
  <si>
    <t>Taxi from Wellington Airport to office</t>
  </si>
  <si>
    <t>Visit to Hamilton office to acknowledge and celebrate long-serving LINZ staff</t>
  </si>
  <si>
    <t>Flights Wellington to Hamilton (return)</t>
  </si>
  <si>
    <t>Rental car in Hamilton</t>
  </si>
  <si>
    <t>Hamilton</t>
  </si>
  <si>
    <t>Petrol for rental car in Hamilton</t>
  </si>
  <si>
    <t xml:space="preserve">Carparking at Wellington Airport </t>
  </si>
  <si>
    <t>Visit to Christchurch office to acknowledge and celebate long-serving LINZ staff</t>
  </si>
  <si>
    <t>Taxi from Christchurch Airport to office</t>
  </si>
  <si>
    <t>Taxi from office to Christchurch Airport</t>
  </si>
  <si>
    <t>Taxi from Wellington Airport to home</t>
  </si>
  <si>
    <t>Visit to Christchurch office to meet with people leaders</t>
  </si>
  <si>
    <t>Taxi from office to Wellington Airport</t>
  </si>
  <si>
    <t>Flight from Wellington to Christchurch</t>
  </si>
  <si>
    <t>Accommodation at Hotel 155, Worcester St, Christchurch</t>
  </si>
  <si>
    <t>Flight from Christchurch to Wellington</t>
  </si>
  <si>
    <t>Visit to Hamilton office to meet with people leaders</t>
  </si>
  <si>
    <t>Taxi from Hamilton Airport to office</t>
  </si>
  <si>
    <t>Taxi from office to Hamilton Airport (three people)</t>
  </si>
  <si>
    <t xml:space="preserve">High Country Advisory Group meeting in Queenstown </t>
  </si>
  <si>
    <t>Accommodation at the Rydges, Lake Esplanade, Queenstown</t>
  </si>
  <si>
    <t>Queenstown</t>
  </si>
  <si>
    <t xml:space="preserve">Queenstown </t>
  </si>
  <si>
    <t>Flight from Queenstown to Auckland</t>
  </si>
  <si>
    <t>Taxi from Auckland Airport to hotel</t>
  </si>
  <si>
    <t>Taxi from Wellington Airport home</t>
  </si>
  <si>
    <t>Toitū Te Whenua Land Information New Zealand</t>
  </si>
  <si>
    <t>Wellington</t>
  </si>
  <si>
    <t xml:space="preserve">Toitū Te Whenua Land Information New Zealand </t>
  </si>
  <si>
    <t>Mobile phone</t>
  </si>
  <si>
    <t>Monthly charge for June</t>
  </si>
  <si>
    <t>Professional Development - Gavin Lockwood</t>
  </si>
  <si>
    <t>Leadership coaching</t>
  </si>
  <si>
    <t>Monthly charge for July</t>
  </si>
  <si>
    <t>Monthly charge for August</t>
  </si>
  <si>
    <t>Monthly charge for September</t>
  </si>
  <si>
    <t>Monthly charge for October</t>
  </si>
  <si>
    <t>Monthly charge for November</t>
  </si>
  <si>
    <t>Monthly charge for December</t>
  </si>
  <si>
    <t>Monthly charge for January</t>
  </si>
  <si>
    <t>Monthly charge for February</t>
  </si>
  <si>
    <t>Monthly charge for March</t>
  </si>
  <si>
    <t>Gift box including peanut butter, mini cookies, salad topping, moroccan sauce, honey</t>
  </si>
  <si>
    <t>PICWA (recruitment company)</t>
  </si>
  <si>
    <t>Accepted by reception staff as couriered to the office directly and no way to decline. Shared with staff.</t>
  </si>
  <si>
    <t>Diversity Works</t>
  </si>
  <si>
    <t xml:space="preserve">United States </t>
  </si>
  <si>
    <t xml:space="preserve">Roaming charge while travelling </t>
  </si>
  <si>
    <t>No information to disclose</t>
  </si>
  <si>
    <t xml:space="preserve">Gaye Searancke, Chief Executive </t>
  </si>
  <si>
    <t>Te Hāpai Hapori Spirit of Service Awards (Te Papa Museum Wellington)</t>
  </si>
  <si>
    <t>Taxi home from Te Papa following Spirit of Service Awards</t>
  </si>
  <si>
    <t>Inclusive</t>
  </si>
  <si>
    <t>Exclusive</t>
  </si>
  <si>
    <t>Risk and Assurance Committee members dinner</t>
  </si>
  <si>
    <t>Dinner with High Country Advisory Group members at Pedro on the Lake (13 attendees) food only</t>
  </si>
  <si>
    <t xml:space="preserve">Working dinner with committee members (3 attendees) food only </t>
  </si>
  <si>
    <t xml:space="preserve">Attendance at mediation in Auckland </t>
  </si>
  <si>
    <t>Complimentary registration for the Diversity Works Conference on workplace inclusion</t>
  </si>
  <si>
    <t>Accommodation at Ramada by Wyndham, Victoria St, Auckland. Booked two nights but was not able to refund when mediation completed earlier than planned.</t>
  </si>
  <si>
    <t>Accepted as Gaye speaking on the panel for the "creating energy and confidence in the workplace through inclusive leadership" session.  Note, did not end up attending due to Auckland flooding event.</t>
  </si>
  <si>
    <t xml:space="preserve">Chief Financial Officer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</si>
</sst>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quot;#,##0.00_);[Red]\(&quot;$&quot;#,##0.00\)"/>
    <numFmt numFmtId="165" formatCode="_(&quot;$&quot;* #,##0.00_);_(&quot;$&quot;* \(#,##0.00\);_(&quot;$&quot;* &quot;-&quot;??_);_(@_)"/>
    <numFmt numFmtId="166" formatCode="&quot;$&quot;#,##0.00"/>
    <numFmt numFmtId="167" formatCode="[$-1409]d\ mmmm\ yyyy;@"/>
  </numFmts>
  <fonts count="40" x14ac:knownFonts="1">
    <font>
      <sz val="10"/>
      <color theme="1"/>
      <name val="Arial"/>
      <family val="2"/>
    </font>
    <font>
      <b/>
      <sz val="10"/>
      <color indexed="8"/>
      <name val="Arial"/>
      <family val="2"/>
    </font>
    <font>
      <b/>
      <i/>
      <sz val="12"/>
      <color indexed="8"/>
      <name val="Arial"/>
      <family val="2"/>
    </font>
    <font>
      <b/>
      <sz val="12"/>
      <color indexed="8"/>
      <name val="Arial"/>
      <family val="2"/>
    </font>
    <font>
      <b/>
      <sz val="10"/>
      <color theme="1"/>
      <name val="Arial"/>
      <family val="2"/>
    </font>
    <font>
      <i/>
      <sz val="10"/>
      <color indexed="8"/>
      <name val="Arial"/>
      <family val="2"/>
    </font>
    <font>
      <sz val="10"/>
      <color indexed="8"/>
      <name val="Arial"/>
      <family val="2"/>
    </font>
    <font>
      <sz val="11"/>
      <color theme="1"/>
      <name val="Arial"/>
      <family val="2"/>
    </font>
    <font>
      <i/>
      <sz val="10"/>
      <color theme="1"/>
      <name val="Arial"/>
      <family val="2"/>
    </font>
    <font>
      <b/>
      <i/>
      <sz val="10"/>
      <color theme="1"/>
      <name val="Arial"/>
      <family val="2"/>
    </font>
    <font>
      <u/>
      <sz val="10"/>
      <color theme="10"/>
      <name val="Arial"/>
      <family val="2"/>
    </font>
    <font>
      <sz val="11"/>
      <name val="Arial"/>
      <family val="2"/>
    </font>
    <font>
      <u/>
      <sz val="11"/>
      <color theme="10"/>
      <name val="Arial"/>
      <family val="2"/>
    </font>
    <font>
      <sz val="12"/>
      <color theme="1"/>
      <name val="Arial"/>
      <family val="2"/>
    </font>
    <font>
      <sz val="12"/>
      <color indexed="8"/>
      <name val="Arial"/>
      <family val="2"/>
    </font>
    <font>
      <sz val="10"/>
      <name val="Arial"/>
      <family val="2"/>
    </font>
    <font>
      <sz val="10"/>
      <color theme="0"/>
      <name val="Arial"/>
      <family val="2"/>
    </font>
    <font>
      <b/>
      <sz val="12"/>
      <name val="Arial"/>
      <family val="2"/>
    </font>
    <font>
      <b/>
      <sz val="12"/>
      <color theme="0"/>
      <name val="Arial"/>
      <family val="2"/>
    </font>
    <font>
      <b/>
      <sz val="11"/>
      <color theme="0"/>
      <name val="Arial"/>
      <family val="2"/>
    </font>
    <font>
      <b/>
      <sz val="10"/>
      <color theme="0"/>
      <name val="Arial"/>
      <family val="2"/>
    </font>
    <font>
      <b/>
      <sz val="10"/>
      <name val="Arial"/>
      <family val="2"/>
    </font>
    <font>
      <b/>
      <sz val="16"/>
      <color theme="0"/>
      <name val="Arial"/>
      <family val="2"/>
    </font>
    <font>
      <sz val="10"/>
      <color theme="1"/>
      <name val="Arial"/>
      <family val="2"/>
    </font>
    <font>
      <sz val="12"/>
      <color theme="0"/>
      <name val="Arial"/>
      <family val="2"/>
    </font>
    <font>
      <b/>
      <sz val="12"/>
      <color rgb="FFFF0000"/>
      <name val="Arial"/>
      <family val="2"/>
    </font>
    <font>
      <b/>
      <sz val="12"/>
      <color theme="1"/>
      <name val="Arial"/>
      <family val="2"/>
    </font>
    <font>
      <sz val="11"/>
      <color rgb="FFFF0000"/>
      <name val="Arial"/>
      <family val="2"/>
    </font>
    <font>
      <sz val="11"/>
      <color theme="10"/>
      <name val="Arial"/>
      <family val="2"/>
    </font>
    <font>
      <sz val="9"/>
      <color indexed="81"/>
      <name val="Tahoma"/>
      <family val="2"/>
    </font>
    <font>
      <b/>
      <sz val="10"/>
      <color theme="1" tint="0.499984740745262"/>
      <name val="Arial"/>
      <family val="2"/>
    </font>
    <font>
      <sz val="10"/>
      <color theme="1" tint="0.499984740745262"/>
      <name val="Arial"/>
      <family val="2"/>
    </font>
    <font>
      <b/>
      <sz val="11"/>
      <color theme="1"/>
      <name val="Arial"/>
      <family val="2"/>
    </font>
    <font>
      <b/>
      <sz val="10"/>
      <color rgb="FFFFC000"/>
      <name val="Arial"/>
      <family val="2"/>
    </font>
    <font>
      <sz val="12"/>
      <color theme="0" tint="-0.499984740745262"/>
      <name val="Arial"/>
      <family val="2"/>
    </font>
    <font>
      <u/>
      <sz val="11"/>
      <name val="Arial"/>
      <family val="2"/>
    </font>
    <font>
      <b/>
      <sz val="11"/>
      <color rgb="FFFF0000"/>
      <name val="Arial"/>
      <family val="2"/>
    </font>
    <font>
      <b/>
      <sz val="14"/>
      <color theme="0"/>
      <name val="Arial"/>
      <family val="2"/>
    </font>
    <font>
      <u/>
      <sz val="11"/>
      <color theme="1"/>
      <name val="Arial"/>
      <family val="2"/>
    </font>
    <font>
      <sz val="10"/>
      <color rgb="FFFF0000"/>
      <name val="Arial"/>
      <family val="2"/>
    </font>
  </fonts>
  <fills count="12">
    <fill>
      <patternFill patternType="none"/>
    </fill>
    <fill>
      <patternFill patternType="gray125"/>
    </fill>
    <fill>
      <patternFill patternType="solid">
        <fgColor theme="3" tint="-0.249977111117893"/>
        <bgColor indexed="64"/>
      </patternFill>
    </fill>
    <fill>
      <patternFill patternType="solid">
        <fgColor theme="3" tint="0.39997558519241921"/>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8" tint="-0.249977111117893"/>
        <bgColor indexed="64"/>
      </patternFill>
    </fill>
    <fill>
      <patternFill patternType="solid">
        <fgColor theme="8" tint="0.39997558519241921"/>
        <bgColor indexed="64"/>
      </patternFill>
    </fill>
    <fill>
      <patternFill patternType="solid">
        <fgColor rgb="FF99FF99"/>
        <bgColor indexed="64"/>
      </patternFill>
    </fill>
    <fill>
      <patternFill patternType="solid">
        <fgColor rgb="FFCCFFCC"/>
        <bgColor indexed="64"/>
      </patternFill>
    </fill>
    <fill>
      <patternFill patternType="solid">
        <fgColor theme="0"/>
        <bgColor indexed="64"/>
      </patternFill>
    </fill>
  </fills>
  <borders count="11">
    <border>
      <left/>
      <right/>
      <top/>
      <bottom/>
      <diagonal/>
    </border>
    <border>
      <left style="thin">
        <color indexed="64"/>
      </left>
      <right/>
      <top/>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diagonal/>
    </border>
    <border>
      <left style="thin">
        <color indexed="64"/>
      </left>
      <right style="thin">
        <color indexed="64"/>
      </right>
      <top style="thin">
        <color indexed="64"/>
      </top>
      <bottom style="thin">
        <color indexed="64"/>
      </bottom>
      <diagonal/>
    </border>
    <border>
      <left/>
      <right style="thin">
        <color theme="0" tint="-0.24994659260841701"/>
      </right>
      <top style="thin">
        <color theme="0" tint="-0.24994659260841701"/>
      </top>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top style="thin">
        <color theme="0" tint="-0.24994659260841701"/>
      </top>
      <bottom/>
      <diagonal/>
    </border>
  </borders>
  <cellStyleXfs count="3">
    <xf numFmtId="0" fontId="0" fillId="0" borderId="0"/>
    <xf numFmtId="0" fontId="10" fillId="0" borderId="0" applyNumberFormat="0" applyFill="0" applyBorder="0" applyAlignment="0" applyProtection="0"/>
    <xf numFmtId="165" fontId="23" fillId="0" borderId="0" applyFont="0" applyFill="0" applyBorder="0" applyAlignment="0" applyProtection="0"/>
  </cellStyleXfs>
  <cellXfs count="153">
    <xf numFmtId="0" fontId="0" fillId="0" borderId="0" xfId="0"/>
    <xf numFmtId="0" fontId="0" fillId="0" borderId="0" xfId="0" applyAlignment="1" applyProtection="1">
      <alignment wrapText="1"/>
      <protection locked="0"/>
    </xf>
    <xf numFmtId="0" fontId="0" fillId="0" borderId="0" xfId="0" applyProtection="1">
      <protection locked="0"/>
    </xf>
    <xf numFmtId="0" fontId="18" fillId="2" borderId="0" xfId="0" applyFont="1" applyFill="1" applyAlignment="1">
      <alignment vertical="center" wrapText="1" readingOrder="1"/>
    </xf>
    <xf numFmtId="0" fontId="0" fillId="5" borderId="0" xfId="0" applyFill="1" applyAlignment="1">
      <alignment wrapText="1"/>
    </xf>
    <xf numFmtId="0" fontId="18" fillId="0" borderId="0" xfId="0" applyFont="1" applyAlignment="1">
      <alignment vertical="center" wrapText="1" readingOrder="1"/>
    </xf>
    <xf numFmtId="0" fontId="17" fillId="0" borderId="0" xfId="0" applyFont="1" applyAlignment="1">
      <alignment vertical="center" wrapText="1" readingOrder="1"/>
    </xf>
    <xf numFmtId="0" fontId="21" fillId="0" borderId="0" xfId="0" applyFont="1" applyAlignment="1">
      <alignment vertical="center" wrapText="1" readingOrder="1"/>
    </xf>
    <xf numFmtId="0" fontId="21" fillId="0" borderId="3" xfId="0" applyFont="1" applyBorder="1" applyAlignment="1">
      <alignment vertical="center" wrapText="1" readingOrder="1"/>
    </xf>
    <xf numFmtId="0" fontId="30" fillId="0" borderId="3" xfId="0" applyFont="1" applyBorder="1" applyAlignment="1">
      <alignment horizontal="left" vertical="center" wrapText="1" indent="2" readingOrder="1"/>
    </xf>
    <xf numFmtId="0" fontId="0" fillId="4" borderId="0" xfId="0" applyFill="1"/>
    <xf numFmtId="0" fontId="0" fillId="5" borderId="0" xfId="0" applyFill="1"/>
    <xf numFmtId="0" fontId="4" fillId="6" borderId="0" xfId="0" applyFont="1" applyFill="1"/>
    <xf numFmtId="0" fontId="4" fillId="6" borderId="0" xfId="0" applyFont="1" applyFill="1" applyAlignment="1">
      <alignment wrapText="1"/>
    </xf>
    <xf numFmtId="0" fontId="26" fillId="0" borderId="0" xfId="0" applyFont="1"/>
    <xf numFmtId="166" fontId="25" fillId="0" borderId="0" xfId="0" applyNumberFormat="1" applyFont="1" applyAlignment="1">
      <alignment vertical="center" wrapText="1"/>
    </xf>
    <xf numFmtId="0" fontId="19" fillId="0" borderId="0" xfId="0" applyFont="1" applyAlignment="1">
      <alignment horizontal="center" vertical="center" wrapText="1"/>
    </xf>
    <xf numFmtId="0" fontId="0" fillId="0" borderId="0" xfId="0" applyAlignment="1">
      <alignment wrapText="1"/>
    </xf>
    <xf numFmtId="0" fontId="4" fillId="0" borderId="0" xfId="0" applyFont="1" applyAlignment="1">
      <alignment wrapText="1"/>
    </xf>
    <xf numFmtId="0" fontId="1" fillId="0" borderId="0" xfId="0" applyFont="1" applyAlignment="1">
      <alignment wrapText="1"/>
    </xf>
    <xf numFmtId="0" fontId="0" fillId="0" borderId="0" xfId="0" applyAlignment="1">
      <alignment vertical="center"/>
    </xf>
    <xf numFmtId="0" fontId="4" fillId="0" borderId="0" xfId="0" applyFont="1"/>
    <xf numFmtId="0" fontId="0" fillId="0" borderId="0" xfId="0" applyAlignment="1">
      <alignment horizontal="justify" vertical="center"/>
    </xf>
    <xf numFmtId="0" fontId="14" fillId="0" borderId="0" xfId="0" applyFont="1" applyAlignment="1">
      <alignment vertical="center" wrapText="1" readingOrder="1"/>
    </xf>
    <xf numFmtId="0" fontId="20" fillId="3" borderId="0" xfId="0" applyFont="1" applyFill="1" applyAlignment="1">
      <alignment vertical="center" wrapText="1"/>
    </xf>
    <xf numFmtId="0" fontId="0" fillId="0" borderId="0" xfId="0" applyAlignment="1">
      <alignment vertical="top"/>
    </xf>
    <xf numFmtId="0" fontId="0" fillId="0" borderId="0" xfId="0" applyAlignment="1">
      <alignment vertical="top" wrapText="1"/>
    </xf>
    <xf numFmtId="0" fontId="3" fillId="0" borderId="0" xfId="0" applyFont="1" applyAlignment="1">
      <alignment wrapText="1"/>
    </xf>
    <xf numFmtId="0" fontId="0" fillId="0" borderId="0" xfId="0" applyAlignment="1">
      <alignment vertical="center" wrapText="1"/>
    </xf>
    <xf numFmtId="0" fontId="2" fillId="0" borderId="0" xfId="0" applyFont="1" applyAlignment="1">
      <alignment wrapText="1"/>
    </xf>
    <xf numFmtId="0" fontId="1" fillId="0" borderId="0" xfId="0" applyFont="1" applyAlignment="1">
      <alignment vertical="center" wrapText="1"/>
    </xf>
    <xf numFmtId="0" fontId="19" fillId="3" borderId="0" xfId="0" applyFont="1" applyFill="1" applyAlignment="1">
      <alignment vertical="center" wrapText="1" readingOrder="1"/>
    </xf>
    <xf numFmtId="0" fontId="16" fillId="3" borderId="0" xfId="0" applyFont="1" applyFill="1"/>
    <xf numFmtId="1" fontId="21" fillId="0" borderId="5" xfId="0" applyNumberFormat="1" applyFont="1" applyBorder="1" applyAlignment="1">
      <alignment horizontal="center" vertical="center" wrapText="1"/>
    </xf>
    <xf numFmtId="0" fontId="15" fillId="0" borderId="0" xfId="0" applyFont="1" applyAlignment="1">
      <alignment vertical="center"/>
    </xf>
    <xf numFmtId="1" fontId="17" fillId="0" borderId="0" xfId="0" applyNumberFormat="1" applyFont="1" applyAlignment="1">
      <alignment horizontal="center" vertical="center" wrapText="1"/>
    </xf>
    <xf numFmtId="165" fontId="17" fillId="0" borderId="0" xfId="2" applyFont="1" applyFill="1" applyBorder="1" applyAlignment="1" applyProtection="1">
      <alignment vertical="center" wrapText="1" readingOrder="1"/>
    </xf>
    <xf numFmtId="0" fontId="15" fillId="0" borderId="0" xfId="0" applyFont="1" applyAlignment="1">
      <alignment vertical="center" wrapText="1"/>
    </xf>
    <xf numFmtId="0" fontId="0" fillId="5" borderId="0" xfId="0" applyFill="1" applyAlignment="1">
      <alignment horizontal="left" vertical="top"/>
    </xf>
    <xf numFmtId="0" fontId="18" fillId="2" borderId="0" xfId="0" applyFont="1" applyFill="1" applyAlignment="1">
      <alignment horizontal="center" vertical="center"/>
    </xf>
    <xf numFmtId="0" fontId="27" fillId="0" borderId="0" xfId="0" applyFont="1" applyAlignment="1">
      <alignment horizontal="center"/>
    </xf>
    <xf numFmtId="0" fontId="11" fillId="0" borderId="0" xfId="0" applyFont="1" applyAlignment="1">
      <alignment vertical="center"/>
    </xf>
    <xf numFmtId="0" fontId="19" fillId="2" borderId="0" xfId="0" applyFont="1" applyFill="1" applyAlignment="1">
      <alignment horizontal="justify" vertical="center"/>
    </xf>
    <xf numFmtId="0" fontId="7" fillId="0" borderId="0" xfId="0" applyFont="1" applyAlignment="1">
      <alignment vertical="center"/>
    </xf>
    <xf numFmtId="0" fontId="7" fillId="0" borderId="0" xfId="0" applyFont="1" applyAlignment="1">
      <alignment vertical="center" wrapText="1"/>
    </xf>
    <xf numFmtId="0" fontId="11" fillId="0" borderId="0" xfId="0" applyFont="1" applyAlignment="1">
      <alignment horizontal="justify" vertical="center"/>
    </xf>
    <xf numFmtId="0" fontId="7" fillId="0" borderId="0" xfId="0" applyFont="1" applyAlignment="1">
      <alignment horizontal="justify" vertical="center"/>
    </xf>
    <xf numFmtId="0" fontId="19" fillId="3" borderId="0" xfId="0" applyFont="1" applyFill="1" applyAlignment="1">
      <alignment horizontal="justify" vertical="center"/>
    </xf>
    <xf numFmtId="0" fontId="11" fillId="0" borderId="0" xfId="1" applyFont="1" applyAlignment="1" applyProtection="1">
      <alignment horizontal="justify" vertical="center"/>
    </xf>
    <xf numFmtId="0" fontId="11" fillId="0" borderId="0" xfId="0" applyFont="1" applyAlignment="1">
      <alignment horizontal="left" vertical="center" wrapText="1"/>
    </xf>
    <xf numFmtId="0" fontId="12" fillId="0" borderId="0" xfId="1" applyFont="1" applyAlignment="1" applyProtection="1">
      <alignment vertical="center"/>
    </xf>
    <xf numFmtId="0" fontId="12" fillId="0" borderId="0" xfId="1" applyFont="1" applyAlignment="1" applyProtection="1">
      <alignment horizontal="justify" vertical="center"/>
    </xf>
    <xf numFmtId="0" fontId="11" fillId="0" borderId="0" xfId="0" applyFont="1" applyAlignment="1">
      <alignment horizontal="center" vertical="center"/>
    </xf>
    <xf numFmtId="0" fontId="19" fillId="3" borderId="0" xfId="0" applyFont="1" applyFill="1" applyAlignment="1">
      <alignment vertical="center" readingOrder="1"/>
    </xf>
    <xf numFmtId="0" fontId="32" fillId="0" borderId="0" xfId="0" applyFont="1"/>
    <xf numFmtId="166" fontId="19" fillId="8" borderId="0" xfId="0" applyNumberFormat="1" applyFont="1" applyFill="1" applyAlignment="1">
      <alignment horizontal="left" vertical="center" wrapText="1"/>
    </xf>
    <xf numFmtId="1" fontId="19" fillId="8" borderId="0" xfId="0" applyNumberFormat="1" applyFont="1" applyFill="1" applyAlignment="1">
      <alignment horizontal="center" vertical="center" wrapText="1"/>
    </xf>
    <xf numFmtId="164" fontId="0" fillId="0" borderId="0" xfId="0" applyNumberFormat="1" applyAlignment="1">
      <alignment wrapText="1"/>
    </xf>
    <xf numFmtId="164" fontId="19" fillId="3" borderId="0" xfId="0" applyNumberFormat="1" applyFont="1" applyFill="1" applyAlignment="1">
      <alignment vertical="center"/>
    </xf>
    <xf numFmtId="164" fontId="21" fillId="0" borderId="4" xfId="2" applyNumberFormat="1" applyFont="1" applyFill="1" applyBorder="1" applyAlignment="1" applyProtection="1">
      <alignment vertical="center" wrapText="1" readingOrder="1"/>
    </xf>
    <xf numFmtId="164" fontId="21" fillId="0" borderId="0" xfId="2" applyNumberFormat="1" applyFont="1" applyFill="1" applyBorder="1" applyAlignment="1" applyProtection="1">
      <alignment vertical="center" wrapText="1" readingOrder="1"/>
    </xf>
    <xf numFmtId="164" fontId="30" fillId="0" borderId="4" xfId="2" applyNumberFormat="1" applyFont="1" applyFill="1" applyBorder="1" applyAlignment="1" applyProtection="1">
      <alignment vertical="center" wrapText="1" readingOrder="1"/>
    </xf>
    <xf numFmtId="164" fontId="19" fillId="3" borderId="0" xfId="0" applyNumberFormat="1" applyFont="1" applyFill="1" applyAlignment="1">
      <alignment vertical="center" wrapText="1" readingOrder="1"/>
    </xf>
    <xf numFmtId="0" fontId="0" fillId="4" borderId="0" xfId="0" applyFill="1" applyAlignment="1">
      <alignment wrapText="1"/>
    </xf>
    <xf numFmtId="0" fontId="6" fillId="4" borderId="0" xfId="0" applyFont="1" applyFill="1" applyAlignment="1">
      <alignment wrapText="1"/>
    </xf>
    <xf numFmtId="0" fontId="12" fillId="0" borderId="0" xfId="1" applyFont="1" applyFill="1" applyAlignment="1" applyProtection="1">
      <alignment horizontal="justify" vertical="center"/>
    </xf>
    <xf numFmtId="0" fontId="15" fillId="0" borderId="5" xfId="2" applyNumberFormat="1" applyFont="1" applyFill="1" applyBorder="1" applyAlignment="1" applyProtection="1">
      <alignment horizontal="center" vertical="center" wrapText="1" readingOrder="1"/>
    </xf>
    <xf numFmtId="0" fontId="15" fillId="0" borderId="0" xfId="2" applyNumberFormat="1" applyFont="1" applyFill="1" applyBorder="1" applyAlignment="1" applyProtection="1">
      <alignment horizontal="center" vertical="center" wrapText="1" readingOrder="1"/>
    </xf>
    <xf numFmtId="0" fontId="31" fillId="0" borderId="5" xfId="2" applyNumberFormat="1" applyFont="1" applyFill="1" applyBorder="1" applyAlignment="1" applyProtection="1">
      <alignment horizontal="center" vertical="center" wrapText="1" readingOrder="1"/>
    </xf>
    <xf numFmtId="0" fontId="20" fillId="0" borderId="0" xfId="0" applyFont="1" applyAlignment="1">
      <alignment horizontal="center" wrapText="1"/>
    </xf>
    <xf numFmtId="0" fontId="33" fillId="3" borderId="0" xfId="0" applyFont="1" applyFill="1" applyAlignment="1">
      <alignment horizontal="center" vertical="center" readingOrder="1"/>
    </xf>
    <xf numFmtId="0" fontId="20" fillId="3" borderId="0" xfId="0" applyFont="1" applyFill="1" applyAlignment="1">
      <alignment vertical="center"/>
    </xf>
    <xf numFmtId="164" fontId="20" fillId="3" borderId="0" xfId="0" applyNumberFormat="1" applyFont="1" applyFill="1" applyAlignment="1">
      <alignment vertical="center"/>
    </xf>
    <xf numFmtId="0" fontId="4" fillId="4" borderId="0" xfId="0" applyFont="1" applyFill="1" applyAlignment="1">
      <alignment wrapText="1"/>
    </xf>
    <xf numFmtId="0" fontId="4" fillId="5" borderId="0" xfId="0" applyFont="1" applyFill="1" applyAlignment="1">
      <alignment wrapText="1"/>
    </xf>
    <xf numFmtId="1" fontId="0" fillId="5" borderId="0" xfId="0" applyNumberFormat="1" applyFill="1" applyAlignment="1">
      <alignment horizontal="center"/>
    </xf>
    <xf numFmtId="0" fontId="0" fillId="5" borderId="0" xfId="0" applyFill="1" applyAlignment="1">
      <alignment horizontal="center"/>
    </xf>
    <xf numFmtId="1" fontId="0" fillId="4" borderId="0" xfId="0" applyNumberFormat="1" applyFill="1" applyAlignment="1">
      <alignment horizontal="center"/>
    </xf>
    <xf numFmtId="0" fontId="0" fillId="4" borderId="0" xfId="0" applyFill="1" applyAlignment="1">
      <alignment horizontal="center"/>
    </xf>
    <xf numFmtId="0" fontId="4" fillId="4" borderId="0" xfId="0" applyFont="1" applyFill="1"/>
    <xf numFmtId="2" fontId="0" fillId="4" borderId="0" xfId="0" applyNumberFormat="1" applyFill="1" applyAlignment="1">
      <alignment vertical="top"/>
    </xf>
    <xf numFmtId="0" fontId="0" fillId="4" borderId="0" xfId="0" applyFill="1" applyAlignment="1">
      <alignment horizontal="left" vertical="top" wrapText="1"/>
    </xf>
    <xf numFmtId="0" fontId="0" fillId="5" borderId="0" xfId="0" applyFill="1" applyAlignment="1">
      <alignment horizontal="left" vertical="top" wrapText="1"/>
    </xf>
    <xf numFmtId="0" fontId="4" fillId="5" borderId="0" xfId="0" applyFont="1" applyFill="1" applyAlignment="1">
      <alignment horizontal="center" vertical="top"/>
    </xf>
    <xf numFmtId="1" fontId="4" fillId="5" borderId="0" xfId="0" applyNumberFormat="1" applyFont="1" applyFill="1" applyAlignment="1">
      <alignment horizontal="center"/>
    </xf>
    <xf numFmtId="0" fontId="4" fillId="4" borderId="0" xfId="0" applyFont="1" applyFill="1" applyAlignment="1">
      <alignment horizontal="center" wrapText="1"/>
    </xf>
    <xf numFmtId="0" fontId="4" fillId="5" borderId="0" xfId="0" applyFont="1" applyFill="1" applyAlignment="1">
      <alignment horizontal="center" wrapText="1"/>
    </xf>
    <xf numFmtId="0" fontId="18" fillId="3" borderId="0" xfId="0" applyFont="1" applyFill="1" applyAlignment="1">
      <alignment vertical="center" wrapText="1" readingOrder="1"/>
    </xf>
    <xf numFmtId="165" fontId="18" fillId="3" borderId="0" xfId="2" applyFont="1" applyFill="1" applyBorder="1" applyAlignment="1" applyProtection="1">
      <alignment horizontal="center" vertical="center" wrapText="1" readingOrder="1"/>
    </xf>
    <xf numFmtId="165" fontId="18" fillId="0" borderId="0" xfId="2" applyFont="1" applyFill="1" applyBorder="1" applyAlignment="1" applyProtection="1">
      <alignment horizontal="center" vertical="center" wrapText="1" readingOrder="1"/>
    </xf>
    <xf numFmtId="0" fontId="18" fillId="7" borderId="0" xfId="0" applyFont="1" applyFill="1" applyAlignment="1">
      <alignment vertical="center" wrapText="1" readingOrder="1"/>
    </xf>
    <xf numFmtId="165" fontId="18" fillId="7" borderId="0" xfId="2" applyFont="1" applyFill="1" applyBorder="1" applyAlignment="1" applyProtection="1">
      <alignment horizontal="center" vertical="center" wrapText="1" readingOrder="1"/>
    </xf>
    <xf numFmtId="0" fontId="20" fillId="0" borderId="0" xfId="0" applyFont="1" applyAlignment="1">
      <alignment wrapText="1"/>
    </xf>
    <xf numFmtId="0" fontId="16" fillId="0" borderId="0" xfId="0" applyFont="1"/>
    <xf numFmtId="167" fontId="15" fillId="9" borderId="3" xfId="0" applyNumberFormat="1" applyFont="1" applyFill="1" applyBorder="1" applyAlignment="1" applyProtection="1">
      <alignment vertical="center"/>
      <protection locked="0"/>
    </xf>
    <xf numFmtId="164" fontId="15" fillId="9" borderId="4" xfId="0" applyNumberFormat="1" applyFont="1" applyFill="1" applyBorder="1" applyAlignment="1" applyProtection="1">
      <alignment vertical="center" wrapText="1"/>
      <protection locked="0"/>
    </xf>
    <xf numFmtId="0" fontId="15" fillId="9" borderId="4" xfId="0" applyFont="1" applyFill="1" applyBorder="1" applyAlignment="1" applyProtection="1">
      <alignment vertical="center" wrapText="1"/>
      <protection locked="0"/>
    </xf>
    <xf numFmtId="0" fontId="15" fillId="9" borderId="5" xfId="0" applyFont="1" applyFill="1" applyBorder="1" applyAlignment="1" applyProtection="1">
      <alignment vertical="center" wrapText="1"/>
      <protection locked="0"/>
    </xf>
    <xf numFmtId="167" fontId="15" fillId="9" borderId="3" xfId="0" applyNumberFormat="1" applyFont="1" applyFill="1" applyBorder="1" applyAlignment="1" applyProtection="1">
      <alignment vertical="center" wrapText="1"/>
      <protection locked="0"/>
    </xf>
    <xf numFmtId="0" fontId="0" fillId="9" borderId="4" xfId="0" applyFill="1" applyBorder="1" applyAlignment="1" applyProtection="1">
      <alignment vertical="center" wrapText="1"/>
      <protection locked="0"/>
    </xf>
    <xf numFmtId="0" fontId="0" fillId="9" borderId="5" xfId="0" applyFill="1" applyBorder="1" applyAlignment="1" applyProtection="1">
      <alignment vertical="center" wrapText="1"/>
      <protection locked="0"/>
    </xf>
    <xf numFmtId="0" fontId="15" fillId="9" borderId="4" xfId="0" applyFont="1" applyFill="1" applyBorder="1" applyAlignment="1" applyProtection="1">
      <alignment horizontal="left" vertical="center" wrapText="1"/>
      <protection locked="0"/>
    </xf>
    <xf numFmtId="164" fontId="15" fillId="9" borderId="4" xfId="0" applyNumberFormat="1" applyFont="1" applyFill="1" applyBorder="1" applyAlignment="1" applyProtection="1">
      <alignment horizontal="right" vertical="center" wrapText="1"/>
      <protection locked="0"/>
    </xf>
    <xf numFmtId="0" fontId="10" fillId="0" borderId="0" xfId="1" applyFill="1" applyAlignment="1">
      <alignment wrapText="1"/>
    </xf>
    <xf numFmtId="167" fontId="15" fillId="9" borderId="8" xfId="0" applyNumberFormat="1" applyFont="1" applyFill="1" applyBorder="1" applyAlignment="1" applyProtection="1">
      <alignment vertical="center" wrapText="1"/>
      <protection locked="0"/>
    </xf>
    <xf numFmtId="164" fontId="15" fillId="9" borderId="9" xfId="0" applyNumberFormat="1" applyFont="1" applyFill="1" applyBorder="1" applyAlignment="1" applyProtection="1">
      <alignment vertical="center" wrapText="1"/>
      <protection locked="0"/>
    </xf>
    <xf numFmtId="0" fontId="15" fillId="9" borderId="9" xfId="0" applyFont="1" applyFill="1" applyBorder="1" applyAlignment="1" applyProtection="1">
      <alignment vertical="center" wrapText="1"/>
      <protection locked="0"/>
    </xf>
    <xf numFmtId="0" fontId="15" fillId="9" borderId="10" xfId="0" applyFont="1" applyFill="1" applyBorder="1" applyAlignment="1" applyProtection="1">
      <alignment vertical="center" wrapText="1"/>
      <protection locked="0"/>
    </xf>
    <xf numFmtId="167" fontId="15" fillId="3" borderId="3" xfId="0" applyNumberFormat="1" applyFont="1" applyFill="1" applyBorder="1" applyAlignment="1" applyProtection="1">
      <alignment vertical="center"/>
      <protection locked="0"/>
    </xf>
    <xf numFmtId="164" fontId="15" fillId="3" borderId="4" xfId="0" applyNumberFormat="1" applyFont="1" applyFill="1" applyBorder="1" applyAlignment="1" applyProtection="1">
      <alignment vertical="center" wrapText="1"/>
      <protection locked="0"/>
    </xf>
    <xf numFmtId="0" fontId="15" fillId="3" borderId="4" xfId="0" applyFont="1" applyFill="1" applyBorder="1" applyAlignment="1" applyProtection="1">
      <alignment vertical="center" wrapText="1"/>
      <protection locked="0"/>
    </xf>
    <xf numFmtId="0" fontId="15" fillId="3" borderId="5" xfId="0" applyFont="1" applyFill="1" applyBorder="1" applyAlignment="1" applyProtection="1">
      <alignment vertical="center" wrapText="1"/>
      <protection locked="0"/>
    </xf>
    <xf numFmtId="0" fontId="20" fillId="3" borderId="0" xfId="0" applyFont="1" applyFill="1" applyAlignment="1">
      <alignment horizontal="left" vertical="center" wrapText="1"/>
    </xf>
    <xf numFmtId="0" fontId="19" fillId="3" borderId="0" xfId="0" applyFont="1" applyFill="1" applyAlignment="1">
      <alignment horizontal="left" vertical="center" readingOrder="1"/>
    </xf>
    <xf numFmtId="166" fontId="19" fillId="3" borderId="0" xfId="0" applyNumberFormat="1" applyFont="1" applyFill="1" applyAlignment="1">
      <alignment horizontal="left" vertical="center" wrapText="1"/>
    </xf>
    <xf numFmtId="1" fontId="19" fillId="3" borderId="0" xfId="0" applyNumberFormat="1" applyFont="1" applyFill="1" applyAlignment="1">
      <alignment horizontal="center" vertical="center" wrapText="1"/>
    </xf>
    <xf numFmtId="166" fontId="33" fillId="3" borderId="0" xfId="0" applyNumberFormat="1" applyFont="1" applyFill="1" applyAlignment="1">
      <alignment horizontal="center" vertical="center" wrapText="1"/>
    </xf>
    <xf numFmtId="167" fontId="15" fillId="10" borderId="3" xfId="0" applyNumberFormat="1" applyFont="1" applyFill="1" applyBorder="1" applyAlignment="1" applyProtection="1">
      <alignment vertical="center"/>
      <protection locked="0"/>
    </xf>
    <xf numFmtId="164" fontId="15" fillId="10" borderId="4" xfId="0" applyNumberFormat="1" applyFont="1" applyFill="1" applyBorder="1" applyAlignment="1" applyProtection="1">
      <alignment vertical="center" wrapText="1"/>
      <protection locked="0"/>
    </xf>
    <xf numFmtId="0" fontId="15" fillId="10" borderId="4" xfId="0" applyFont="1" applyFill="1" applyBorder="1" applyAlignment="1" applyProtection="1">
      <alignment vertical="center" wrapText="1"/>
      <protection locked="0"/>
    </xf>
    <xf numFmtId="0" fontId="15" fillId="10" borderId="5" xfId="0" applyFont="1" applyFill="1" applyBorder="1" applyAlignment="1" applyProtection="1">
      <alignment vertical="center" wrapText="1"/>
      <protection locked="0"/>
    </xf>
    <xf numFmtId="167" fontId="15" fillId="10" borderId="3" xfId="0" applyNumberFormat="1" applyFont="1" applyFill="1" applyBorder="1" applyAlignment="1" applyProtection="1">
      <alignment vertical="center" wrapText="1"/>
      <protection locked="0"/>
    </xf>
    <xf numFmtId="0" fontId="0" fillId="10" borderId="4" xfId="0" applyFill="1" applyBorder="1" applyAlignment="1" applyProtection="1">
      <alignment vertical="center" wrapText="1"/>
      <protection locked="0"/>
    </xf>
    <xf numFmtId="0" fontId="0" fillId="10" borderId="5" xfId="0" applyFill="1" applyBorder="1" applyAlignment="1" applyProtection="1">
      <alignment vertical="center" wrapText="1"/>
      <protection locked="0"/>
    </xf>
    <xf numFmtId="0" fontId="0" fillId="10" borderId="4" xfId="0" applyFill="1" applyBorder="1" applyAlignment="1" applyProtection="1">
      <alignment horizontal="left" vertical="center" wrapText="1"/>
      <protection locked="0"/>
    </xf>
    <xf numFmtId="0" fontId="15" fillId="10" borderId="4" xfId="0" applyFont="1" applyFill="1" applyBorder="1" applyAlignment="1" applyProtection="1">
      <alignment horizontal="left" vertical="center" wrapText="1"/>
      <protection locked="0"/>
    </xf>
    <xf numFmtId="164" fontId="15" fillId="10" borderId="4" xfId="0" applyNumberFormat="1" applyFont="1" applyFill="1" applyBorder="1" applyAlignment="1" applyProtection="1">
      <alignment horizontal="right" vertical="center" wrapText="1"/>
      <protection locked="0"/>
    </xf>
    <xf numFmtId="0" fontId="0" fillId="10" borderId="5" xfId="0" applyFill="1" applyBorder="1" applyAlignment="1" applyProtection="1">
      <alignment horizontal="left" vertical="center" wrapText="1"/>
      <protection locked="0"/>
    </xf>
    <xf numFmtId="0" fontId="33" fillId="3" borderId="0" xfId="0" applyFont="1" applyFill="1" applyAlignment="1">
      <alignment horizontal="center" vertical="center" wrapText="1"/>
    </xf>
    <xf numFmtId="0" fontId="36" fillId="10" borderId="7" xfId="0" applyFont="1" applyFill="1" applyBorder="1" applyAlignment="1">
      <alignment horizontal="center" vertical="center" wrapText="1"/>
    </xf>
    <xf numFmtId="0" fontId="12" fillId="11" borderId="0" xfId="1" applyFont="1" applyFill="1" applyAlignment="1" applyProtection="1">
      <alignment horizontal="justify" vertical="center"/>
    </xf>
    <xf numFmtId="0" fontId="39" fillId="0" borderId="0" xfId="0" applyFont="1" applyAlignment="1">
      <alignment wrapText="1"/>
    </xf>
    <xf numFmtId="0" fontId="15" fillId="0" borderId="0" xfId="0" applyFont="1" applyAlignment="1">
      <alignment horizontal="center" vertical="center" wrapText="1" readingOrder="1"/>
    </xf>
    <xf numFmtId="0" fontId="14" fillId="10" borderId="2" xfId="0" applyFont="1" applyFill="1" applyBorder="1" applyAlignment="1" applyProtection="1">
      <alignment horizontal="left" vertical="center" wrapText="1" readingOrder="1"/>
      <protection locked="0"/>
    </xf>
    <xf numFmtId="0" fontId="13" fillId="0" borderId="6" xfId="0" applyFont="1" applyBorder="1" applyAlignment="1">
      <alignment horizontal="left" vertical="center"/>
    </xf>
    <xf numFmtId="0" fontId="37" fillId="2" borderId="0" xfId="0" applyFont="1" applyFill="1" applyAlignment="1">
      <alignment horizontal="center" vertical="center"/>
    </xf>
    <xf numFmtId="0" fontId="34" fillId="10" borderId="2" xfId="0" applyFont="1" applyFill="1" applyBorder="1" applyAlignment="1" applyProtection="1">
      <alignment horizontal="left" vertical="center" wrapText="1" readingOrder="1"/>
      <protection locked="0"/>
    </xf>
    <xf numFmtId="167" fontId="34" fillId="10" borderId="2" xfId="0" applyNumberFormat="1" applyFont="1" applyFill="1" applyBorder="1" applyAlignment="1" applyProtection="1">
      <alignment horizontal="left" vertical="center" wrapText="1" readingOrder="1"/>
      <protection locked="0"/>
    </xf>
    <xf numFmtId="167" fontId="13" fillId="0" borderId="2" xfId="0" applyNumberFormat="1" applyFont="1" applyBorder="1" applyAlignment="1">
      <alignment horizontal="left" vertical="center" wrapText="1" readingOrder="1"/>
    </xf>
    <xf numFmtId="0" fontId="33" fillId="3" borderId="0" xfId="0" applyFont="1" applyFill="1" applyAlignment="1">
      <alignment horizontal="center" vertical="center" wrapText="1"/>
    </xf>
    <xf numFmtId="0" fontId="22" fillId="2" borderId="0" xfId="0" applyFont="1" applyFill="1" applyAlignment="1">
      <alignment horizontal="center" vertical="center"/>
    </xf>
    <xf numFmtId="0" fontId="18" fillId="3" borderId="0" xfId="0" applyFont="1" applyFill="1" applyAlignment="1">
      <alignment horizontal="center" vertical="center" wrapText="1" readingOrder="1"/>
    </xf>
    <xf numFmtId="0" fontId="3" fillId="0" borderId="1" xfId="0" applyFont="1" applyBorder="1" applyAlignment="1">
      <alignment horizontal="center" vertical="center" wrapText="1" readingOrder="1"/>
    </xf>
    <xf numFmtId="0" fontId="3" fillId="0" borderId="0" xfId="0" applyFont="1" applyAlignment="1">
      <alignment horizontal="center" vertical="center" wrapText="1" readingOrder="1"/>
    </xf>
    <xf numFmtId="0" fontId="5" fillId="0" borderId="1" xfId="0" applyFont="1" applyBorder="1" applyAlignment="1">
      <alignment horizontal="center" vertical="center" wrapText="1" readingOrder="1"/>
    </xf>
    <xf numFmtId="0" fontId="5" fillId="0" borderId="0" xfId="0" applyFont="1" applyAlignment="1">
      <alignment horizontal="center" vertical="center" wrapText="1" readingOrder="1"/>
    </xf>
    <xf numFmtId="0" fontId="20" fillId="3" borderId="0" xfId="0" applyFont="1" applyFill="1" applyAlignment="1">
      <alignment horizontal="center" vertical="center" wrapText="1" readingOrder="1"/>
    </xf>
    <xf numFmtId="0" fontId="5" fillId="0" borderId="0" xfId="0" applyFont="1" applyAlignment="1">
      <alignment horizontal="center" vertical="center" wrapText="1"/>
    </xf>
    <xf numFmtId="0" fontId="6" fillId="0" borderId="0" xfId="0" applyFont="1" applyAlignment="1">
      <alignment horizontal="center" vertical="center" wrapText="1"/>
    </xf>
    <xf numFmtId="0" fontId="3" fillId="0" borderId="0" xfId="0" applyFont="1" applyAlignment="1">
      <alignment horizontal="center" vertical="center" wrapText="1"/>
    </xf>
    <xf numFmtId="0" fontId="13" fillId="0" borderId="0" xfId="0" applyFont="1" applyAlignment="1">
      <alignment horizontal="center" vertical="center" wrapText="1"/>
    </xf>
    <xf numFmtId="0" fontId="8" fillId="0" borderId="0" xfId="0" applyFont="1" applyAlignment="1">
      <alignment horizontal="center" vertical="center" wrapText="1"/>
    </xf>
    <xf numFmtId="0" fontId="8" fillId="0" borderId="0" xfId="0" applyFont="1" applyAlignment="1">
      <alignment horizontal="center" vertical="center"/>
    </xf>
  </cellXfs>
  <cellStyles count="3">
    <cellStyle name="Currency" xfId="2" builtinId="4"/>
    <cellStyle name="Hyperlink" xfId="1" builtinId="8"/>
    <cellStyle name="Normal" xfId="0" builtinId="0"/>
  </cellStyles>
  <dxfs count="2">
    <dxf>
      <font>
        <color theme="1" tint="0.499984740745262"/>
      </font>
      <fill>
        <patternFill>
          <bgColor rgb="FFCCFFCC"/>
        </patternFill>
      </fill>
    </dxf>
    <dxf>
      <font>
        <color theme="1" tint="0.499984740745262"/>
      </font>
      <fill>
        <patternFill>
          <bgColor rgb="FFCCFFCC"/>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CCFFCC"/>
      <color rgb="FFCCFF66"/>
      <color rgb="FFFF9900"/>
      <color rgb="FF99FF99"/>
      <color rgb="FF00FF00"/>
      <color rgb="FF006600"/>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mailto:info@data.govt.nz" TargetMode="External"/><Relationship Id="rId7" Type="http://schemas.openxmlformats.org/officeDocument/2006/relationships/printerSettings" Target="../printerSettings/printerSettings1.bin"/><Relationship Id="rId2" Type="http://schemas.openxmlformats.org/officeDocument/2006/relationships/hyperlink" Target="https://www.publicservice.govt.nz/resources/ce-expenses-disclosure/" TargetMode="External"/><Relationship Id="rId1" Type="http://schemas.openxmlformats.org/officeDocument/2006/relationships/hyperlink" Target="https://www.data.govt.nz/toolkit/how-do-i-add-or-update-our-chief-executive-expenses/" TargetMode="External"/><Relationship Id="rId6" Type="http://schemas.openxmlformats.org/officeDocument/2006/relationships/hyperlink" Target="https://www.publicservice.govt.nz/assets/Legacy/resources/Chief-Executive-Expense-Disclosure-Guide.pdf" TargetMode="External"/><Relationship Id="rId5" Type="http://schemas.openxmlformats.org/officeDocument/2006/relationships/hyperlink" Target="https://www.data.govt.nz/toolkit/how-do-i-add-or-update-our-chief-executive-expenses/" TargetMode="External"/><Relationship Id="rId4" Type="http://schemas.openxmlformats.org/officeDocument/2006/relationships/hyperlink" Target="https://www.publicservice.govt.nz/resources/ce-expenses-disclosure/" TargetMode="External"/><Relationship Id="rId9"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B62"/>
  <sheetViews>
    <sheetView topLeftCell="A16" zoomScaleNormal="100" workbookViewId="0">
      <selection activeCell="A18" sqref="A18"/>
    </sheetView>
  </sheetViews>
  <sheetFormatPr defaultColWidth="0" defaultRowHeight="14.25" zeroHeight="1" x14ac:dyDescent="0.2"/>
  <cols>
    <col min="1" max="1" width="219.28515625" style="41" customWidth="1"/>
    <col min="2" max="2" width="33.28515625" style="40" customWidth="1"/>
    <col min="3" max="16384" width="8.7109375" hidden="1"/>
  </cols>
  <sheetData>
    <row r="1" spans="1:2" ht="23.25" customHeight="1" x14ac:dyDescent="0.2">
      <c r="A1" s="39" t="s">
        <v>0</v>
      </c>
    </row>
    <row r="2" spans="1:2" ht="33" customHeight="1" x14ac:dyDescent="0.2">
      <c r="A2" s="103" t="s">
        <v>1</v>
      </c>
    </row>
    <row r="3" spans="1:2" ht="17.25" customHeight="1" x14ac:dyDescent="0.2"/>
    <row r="4" spans="1:2" ht="23.25" customHeight="1" x14ac:dyDescent="0.2">
      <c r="A4" s="129" t="s">
        <v>2</v>
      </c>
    </row>
    <row r="5" spans="1:2" ht="17.25" customHeight="1" x14ac:dyDescent="0.2"/>
    <row r="6" spans="1:2" ht="23.25" customHeight="1" x14ac:dyDescent="0.2">
      <c r="A6" s="42" t="s">
        <v>3</v>
      </c>
    </row>
    <row r="7" spans="1:2" ht="17.25" customHeight="1" x14ac:dyDescent="0.2">
      <c r="A7" s="43" t="s">
        <v>4</v>
      </c>
    </row>
    <row r="8" spans="1:2" ht="17.25" customHeight="1" x14ac:dyDescent="0.2">
      <c r="A8" s="43" t="s">
        <v>5</v>
      </c>
    </row>
    <row r="9" spans="1:2" ht="17.25" customHeight="1" x14ac:dyDescent="0.2">
      <c r="A9" s="43"/>
    </row>
    <row r="10" spans="1:2" ht="23.25" customHeight="1" x14ac:dyDescent="0.2">
      <c r="A10" s="42" t="s">
        <v>6</v>
      </c>
      <c r="B10" s="69" t="s">
        <v>7</v>
      </c>
    </row>
    <row r="11" spans="1:2" ht="17.25" customHeight="1" x14ac:dyDescent="0.2">
      <c r="A11" s="44" t="s">
        <v>8</v>
      </c>
    </row>
    <row r="12" spans="1:2" ht="17.25" customHeight="1" x14ac:dyDescent="0.2">
      <c r="A12" s="43" t="s">
        <v>9</v>
      </c>
    </row>
    <row r="13" spans="1:2" ht="17.25" customHeight="1" x14ac:dyDescent="0.2">
      <c r="A13" s="43" t="s">
        <v>10</v>
      </c>
    </row>
    <row r="14" spans="1:2" ht="17.25" customHeight="1" x14ac:dyDescent="0.2">
      <c r="A14" s="45" t="s">
        <v>11</v>
      </c>
    </row>
    <row r="15" spans="1:2" ht="17.25" customHeight="1" x14ac:dyDescent="0.2">
      <c r="A15" s="43" t="s">
        <v>12</v>
      </c>
    </row>
    <row r="16" spans="1:2" ht="17.25" customHeight="1" x14ac:dyDescent="0.2">
      <c r="A16" s="43"/>
    </row>
    <row r="17" spans="1:1" ht="23.25" customHeight="1" x14ac:dyDescent="0.2">
      <c r="A17" s="42" t="s">
        <v>13</v>
      </c>
    </row>
    <row r="18" spans="1:1" ht="17.25" customHeight="1" x14ac:dyDescent="0.2">
      <c r="A18" s="45" t="s">
        <v>14</v>
      </c>
    </row>
    <row r="19" spans="1:1" ht="17.25" customHeight="1" x14ac:dyDescent="0.2">
      <c r="A19" s="45" t="s">
        <v>15</v>
      </c>
    </row>
    <row r="20" spans="1:1" ht="17.25" customHeight="1" x14ac:dyDescent="0.2">
      <c r="A20" s="65" t="s">
        <v>16</v>
      </c>
    </row>
    <row r="21" spans="1:1" ht="17.25" customHeight="1" x14ac:dyDescent="0.2">
      <c r="A21" s="46"/>
    </row>
    <row r="22" spans="1:1" ht="23.25" customHeight="1" x14ac:dyDescent="0.2">
      <c r="A22" s="42" t="s">
        <v>17</v>
      </c>
    </row>
    <row r="23" spans="1:1" ht="17.25" customHeight="1" x14ac:dyDescent="0.2">
      <c r="A23" s="46" t="s">
        <v>18</v>
      </c>
    </row>
    <row r="24" spans="1:1" ht="17.25" customHeight="1" x14ac:dyDescent="0.2">
      <c r="A24" s="46"/>
    </row>
    <row r="25" spans="1:1" ht="23.25" customHeight="1" x14ac:dyDescent="0.2">
      <c r="A25" s="42" t="s">
        <v>19</v>
      </c>
    </row>
    <row r="26" spans="1:1" ht="17.25" customHeight="1" x14ac:dyDescent="0.2">
      <c r="A26" s="47" t="s">
        <v>20</v>
      </c>
    </row>
    <row r="27" spans="1:1" ht="32.25" customHeight="1" x14ac:dyDescent="0.2">
      <c r="A27" s="45" t="s">
        <v>21</v>
      </c>
    </row>
    <row r="28" spans="1:1" ht="17.25" customHeight="1" x14ac:dyDescent="0.2">
      <c r="A28" s="47" t="s">
        <v>22</v>
      </c>
    </row>
    <row r="29" spans="1:1" ht="32.25" customHeight="1" x14ac:dyDescent="0.2">
      <c r="A29" s="45" t="s">
        <v>23</v>
      </c>
    </row>
    <row r="30" spans="1:1" ht="17.25" customHeight="1" x14ac:dyDescent="0.2">
      <c r="A30" s="47" t="s">
        <v>24</v>
      </c>
    </row>
    <row r="31" spans="1:1" ht="17.25" customHeight="1" x14ac:dyDescent="0.2">
      <c r="A31" s="45" t="s">
        <v>25</v>
      </c>
    </row>
    <row r="32" spans="1:1" ht="17.25" customHeight="1" x14ac:dyDescent="0.2">
      <c r="A32" s="47" t="s">
        <v>26</v>
      </c>
    </row>
    <row r="33" spans="1:1" ht="32.25" customHeight="1" x14ac:dyDescent="0.2">
      <c r="A33" s="45" t="s">
        <v>27</v>
      </c>
    </row>
    <row r="34" spans="1:1" ht="32.25" customHeight="1" x14ac:dyDescent="0.2">
      <c r="A34" s="44" t="s">
        <v>28</v>
      </c>
    </row>
    <row r="35" spans="1:1" ht="17.25" customHeight="1" x14ac:dyDescent="0.2">
      <c r="A35" s="47" t="s">
        <v>29</v>
      </c>
    </row>
    <row r="36" spans="1:1" ht="32.25" customHeight="1" x14ac:dyDescent="0.2">
      <c r="A36" s="45" t="s">
        <v>30</v>
      </c>
    </row>
    <row r="37" spans="1:1" ht="32.25" customHeight="1" x14ac:dyDescent="0.2">
      <c r="A37" s="45" t="s">
        <v>31</v>
      </c>
    </row>
    <row r="38" spans="1:1" ht="32.25" customHeight="1" x14ac:dyDescent="0.2">
      <c r="A38" s="45" t="s">
        <v>32</v>
      </c>
    </row>
    <row r="39" spans="1:1" ht="17.25" customHeight="1" x14ac:dyDescent="0.2">
      <c r="A39" s="44"/>
    </row>
    <row r="40" spans="1:1" ht="22.5" customHeight="1" x14ac:dyDescent="0.2">
      <c r="A40" s="42" t="s">
        <v>33</v>
      </c>
    </row>
    <row r="41" spans="1:1" ht="17.25" customHeight="1" x14ac:dyDescent="0.2">
      <c r="A41" s="51" t="s">
        <v>34</v>
      </c>
    </row>
    <row r="42" spans="1:1" ht="17.25" customHeight="1" x14ac:dyDescent="0.2">
      <c r="A42" s="48" t="s">
        <v>35</v>
      </c>
    </row>
    <row r="43" spans="1:1" ht="17.25" customHeight="1" x14ac:dyDescent="0.2">
      <c r="A43" s="46" t="s">
        <v>36</v>
      </c>
    </row>
    <row r="44" spans="1:1" ht="32.25" customHeight="1" x14ac:dyDescent="0.2">
      <c r="A44" s="46" t="s">
        <v>37</v>
      </c>
    </row>
    <row r="45" spans="1:1" ht="32.25" customHeight="1" x14ac:dyDescent="0.2">
      <c r="A45" s="46" t="s">
        <v>38</v>
      </c>
    </row>
    <row r="46" spans="1:1" ht="17.25" customHeight="1" x14ac:dyDescent="0.2">
      <c r="A46" s="49" t="s">
        <v>39</v>
      </c>
    </row>
    <row r="47" spans="1:1" ht="32.25" customHeight="1" x14ac:dyDescent="0.2">
      <c r="A47" s="45" t="s">
        <v>40</v>
      </c>
    </row>
    <row r="48" spans="1:1" ht="32.25" customHeight="1" x14ac:dyDescent="0.2">
      <c r="A48" s="45" t="s">
        <v>41</v>
      </c>
    </row>
    <row r="49" spans="1:1" ht="32.25" customHeight="1" x14ac:dyDescent="0.2">
      <c r="A49" s="46" t="s">
        <v>42</v>
      </c>
    </row>
    <row r="50" spans="1:1" ht="17.25" customHeight="1" x14ac:dyDescent="0.2">
      <c r="A50" s="46" t="s">
        <v>43</v>
      </c>
    </row>
    <row r="51" spans="1:1" x14ac:dyDescent="0.2">
      <c r="A51" s="46" t="s">
        <v>44</v>
      </c>
    </row>
    <row r="52" spans="1:1" ht="17.25" customHeight="1" x14ac:dyDescent="0.2">
      <c r="A52" s="46"/>
    </row>
    <row r="53" spans="1:1" ht="22.5" customHeight="1" x14ac:dyDescent="0.2">
      <c r="A53" s="42" t="s">
        <v>45</v>
      </c>
    </row>
    <row r="54" spans="1:1" ht="32.25" customHeight="1" x14ac:dyDescent="0.2">
      <c r="A54" s="131" t="s">
        <v>46</v>
      </c>
    </row>
    <row r="55" spans="1:1" ht="17.25" customHeight="1" x14ac:dyDescent="0.2">
      <c r="A55" s="50" t="s">
        <v>47</v>
      </c>
    </row>
    <row r="56" spans="1:1" ht="17.25" customHeight="1" x14ac:dyDescent="0.2">
      <c r="A56" s="51" t="s">
        <v>48</v>
      </c>
    </row>
    <row r="57" spans="1:1" ht="17.25" customHeight="1" x14ac:dyDescent="0.2">
      <c r="A57" s="65" t="s">
        <v>49</v>
      </c>
    </row>
    <row r="58" spans="1:1" ht="17.25" customHeight="1" x14ac:dyDescent="0.2">
      <c r="A58" s="130" t="s">
        <v>50</v>
      </c>
    </row>
    <row r="59" spans="1:1" x14ac:dyDescent="0.2"/>
    <row r="61" spans="1:1" hidden="1" x14ac:dyDescent="0.2">
      <c r="A61" s="52"/>
    </row>
    <row r="62" spans="1:1" x14ac:dyDescent="0.2"/>
  </sheetData>
  <hyperlinks>
    <hyperlink ref="A20" r:id="rId1" xr:uid="{00000000-0004-0000-0000-000000000000}"/>
    <hyperlink ref="A41" r:id="rId2" xr:uid="{00000000-0004-0000-0000-000001000000}"/>
    <hyperlink ref="A56" r:id="rId3" display="mailto:info@data.govt.nz" xr:uid="{00000000-0004-0000-0000-000003000000}"/>
    <hyperlink ref="A58" r:id="rId4" xr:uid="{00000000-0004-0000-0000-000004000000}"/>
    <hyperlink ref="A57" r:id="rId5" display="They are posted on agency websites and linked to www.data.govt.nz. See: https://www.data.govt.nz/toolkit/how-do-i-add-or-update-our-chief-executive-expenses/" xr:uid="{00000000-0004-0000-0000-000007000000}"/>
    <hyperlink ref="A2" r:id="rId6" display="https://www.publicservice.govt.nz/assets/Legacy/resources/Chief-Executive-Expense-Disclosure-Guide.pdf" xr:uid="{5BCCB646-AAC4-46B9-B1FF-55A40DD85E73}"/>
  </hyperlinks>
  <pageMargins left="0.70866141732283472" right="0.70866141732283472" top="0.74803149606299213" bottom="0.74803149606299213" header="0.31496062992125984" footer="0.31496062992125984"/>
  <pageSetup paperSize="8" orientation="landscape" r:id="rId7"/>
  <headerFooter>
    <oddFooter>&amp;LCE Expense Disclosure Workbook 2018&amp;RWorksheet - Guidance</oddFooter>
  </headerFooter>
  <legacyDrawing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pageSetUpPr fitToPage="1"/>
  </sheetPr>
  <dimension ref="A1:K61"/>
  <sheetViews>
    <sheetView tabSelected="1" zoomScaleNormal="100" workbookViewId="0">
      <selection activeCell="B8" sqref="B8:F8"/>
    </sheetView>
  </sheetViews>
  <sheetFormatPr defaultColWidth="0" defaultRowHeight="12.75" zeroHeight="1" x14ac:dyDescent="0.2"/>
  <cols>
    <col min="1" max="1" width="35.7109375" customWidth="1"/>
    <col min="2" max="2" width="21.5703125" customWidth="1"/>
    <col min="3" max="3" width="33.5703125" customWidth="1"/>
    <col min="4" max="4" width="4.42578125" customWidth="1"/>
    <col min="5" max="5" width="29" customWidth="1"/>
    <col min="6" max="6" width="19" customWidth="1"/>
    <col min="7" max="7" width="42" customWidth="1"/>
    <col min="8" max="11" width="9.140625" hidden="1" customWidth="1"/>
    <col min="12" max="16384" width="9.140625" hidden="1"/>
  </cols>
  <sheetData>
    <row r="1" spans="1:11" ht="26.25" customHeight="1" x14ac:dyDescent="0.2">
      <c r="A1" s="135" t="s">
        <v>51</v>
      </c>
      <c r="B1" s="135"/>
      <c r="C1" s="135"/>
      <c r="D1" s="135"/>
      <c r="E1" s="135"/>
      <c r="F1" s="135"/>
      <c r="G1" s="17"/>
      <c r="H1" s="17"/>
      <c r="I1" s="17"/>
      <c r="J1" s="17"/>
      <c r="K1" s="17"/>
    </row>
    <row r="2" spans="1:11" ht="21" customHeight="1" x14ac:dyDescent="0.2">
      <c r="A2" s="3" t="s">
        <v>52</v>
      </c>
      <c r="B2" s="136" t="s">
        <v>211</v>
      </c>
      <c r="C2" s="136"/>
      <c r="D2" s="136"/>
      <c r="E2" s="136"/>
      <c r="F2" s="136"/>
      <c r="G2" s="17"/>
      <c r="H2" s="17"/>
      <c r="I2" s="17"/>
      <c r="J2" s="17"/>
      <c r="K2" s="17"/>
    </row>
    <row r="3" spans="1:11" ht="15.75" x14ac:dyDescent="0.2">
      <c r="A3" s="3" t="s">
        <v>53</v>
      </c>
      <c r="B3" s="136" t="s">
        <v>234</v>
      </c>
      <c r="C3" s="136"/>
      <c r="D3" s="136"/>
      <c r="E3" s="136"/>
      <c r="F3" s="136"/>
      <c r="G3" s="17"/>
      <c r="H3" s="17"/>
      <c r="I3" s="17"/>
      <c r="J3" s="17"/>
      <c r="K3" s="17"/>
    </row>
    <row r="4" spans="1:11" ht="21" customHeight="1" x14ac:dyDescent="0.2">
      <c r="A4" s="3" t="s">
        <v>54</v>
      </c>
      <c r="B4" s="137">
        <v>44743</v>
      </c>
      <c r="C4" s="137"/>
      <c r="D4" s="137"/>
      <c r="E4" s="137"/>
      <c r="F4" s="137"/>
      <c r="G4" s="17"/>
      <c r="H4" s="17"/>
      <c r="I4" s="17"/>
      <c r="J4" s="17"/>
      <c r="K4" s="17"/>
    </row>
    <row r="5" spans="1:11" ht="21" customHeight="1" x14ac:dyDescent="0.2">
      <c r="A5" s="3" t="s">
        <v>55</v>
      </c>
      <c r="B5" s="137">
        <v>45011</v>
      </c>
      <c r="C5" s="137"/>
      <c r="D5" s="137"/>
      <c r="E5" s="137"/>
      <c r="F5" s="137"/>
      <c r="G5" s="17"/>
      <c r="H5" s="17"/>
      <c r="I5" s="17"/>
      <c r="J5" s="17"/>
      <c r="K5" s="17"/>
    </row>
    <row r="6" spans="1:11" ht="21" customHeight="1" x14ac:dyDescent="0.2">
      <c r="A6" s="3" t="s">
        <v>56</v>
      </c>
      <c r="B6" s="134" t="str">
        <f>IF(AND(Travel!B7&lt;&gt;A30,Hospitality!B7&lt;&gt;A30,'All other expenses'!B7&lt;&gt;A30,'Gifts and benefits'!B7&lt;&gt;A30),A31,IF(AND(Travel!B7=A30,Hospitality!B7=A30,'All other expenses'!B7=A30,'Gifts and benefits'!B7=A30),A33,A32))</f>
        <v>Data and totals checked on all sheets</v>
      </c>
      <c r="C6" s="134"/>
      <c r="D6" s="134"/>
      <c r="E6" s="134"/>
      <c r="F6" s="134"/>
      <c r="G6" s="23"/>
      <c r="H6" s="17"/>
      <c r="I6" s="17"/>
      <c r="J6" s="17"/>
      <c r="K6" s="17"/>
    </row>
    <row r="7" spans="1:11" ht="31.5" x14ac:dyDescent="0.2">
      <c r="A7" s="3" t="s">
        <v>57</v>
      </c>
      <c r="B7" s="133" t="s">
        <v>90</v>
      </c>
      <c r="C7" s="133"/>
      <c r="D7" s="133"/>
      <c r="E7" s="133"/>
      <c r="F7" s="133"/>
      <c r="G7" s="23"/>
      <c r="H7" s="17"/>
      <c r="I7" s="17"/>
      <c r="J7" s="17"/>
      <c r="K7" s="17"/>
    </row>
    <row r="8" spans="1:11" ht="25.5" customHeight="1" x14ac:dyDescent="0.2">
      <c r="A8" s="3" t="s">
        <v>59</v>
      </c>
      <c r="B8" s="133" t="s">
        <v>246</v>
      </c>
      <c r="C8" s="133"/>
      <c r="D8" s="133"/>
      <c r="E8" s="133"/>
      <c r="F8" s="133"/>
      <c r="G8" s="23"/>
      <c r="H8" s="17"/>
      <c r="I8" s="17"/>
      <c r="J8" s="17"/>
      <c r="K8" s="17"/>
    </row>
    <row r="9" spans="1:11" ht="66.75" customHeight="1" x14ac:dyDescent="0.2">
      <c r="A9" s="132" t="s">
        <v>61</v>
      </c>
      <c r="B9" s="132"/>
      <c r="C9" s="132"/>
      <c r="D9" s="132"/>
      <c r="E9" s="132"/>
      <c r="F9" s="132"/>
      <c r="G9" s="23"/>
      <c r="H9" s="17"/>
      <c r="I9" s="17"/>
      <c r="J9" s="17"/>
      <c r="K9" s="17"/>
    </row>
    <row r="10" spans="1:11" s="93" customFormat="1" ht="36" customHeight="1" x14ac:dyDescent="0.2">
      <c r="A10" s="87" t="s">
        <v>62</v>
      </c>
      <c r="B10" s="88" t="s">
        <v>63</v>
      </c>
      <c r="C10" s="88" t="s">
        <v>64</v>
      </c>
      <c r="D10" s="89"/>
      <c r="E10" s="90" t="s">
        <v>29</v>
      </c>
      <c r="F10" s="91" t="s">
        <v>65</v>
      </c>
      <c r="G10" s="92"/>
      <c r="H10" s="92"/>
      <c r="I10" s="92"/>
      <c r="J10" s="92"/>
      <c r="K10" s="92"/>
    </row>
    <row r="11" spans="1:11" ht="27.75" customHeight="1" x14ac:dyDescent="0.2">
      <c r="A11" s="8" t="s">
        <v>66</v>
      </c>
      <c r="B11" s="59">
        <f>B15+B16+B17</f>
        <v>5025.53</v>
      </c>
      <c r="C11" s="66" t="s">
        <v>237</v>
      </c>
      <c r="D11" s="6"/>
      <c r="E11" s="8" t="s">
        <v>67</v>
      </c>
      <c r="F11" s="33">
        <f>'Gifts and benefits'!C25</f>
        <v>2</v>
      </c>
      <c r="G11" s="29"/>
      <c r="H11" s="29"/>
      <c r="I11" s="29"/>
      <c r="J11" s="29"/>
      <c r="K11" s="29"/>
    </row>
    <row r="12" spans="1:11" ht="27.75" customHeight="1" x14ac:dyDescent="0.2">
      <c r="A12" s="8" t="s">
        <v>24</v>
      </c>
      <c r="B12" s="59">
        <f>Hospitality!B25</f>
        <v>767.06999999999994</v>
      </c>
      <c r="C12" s="66" t="s">
        <v>237</v>
      </c>
      <c r="D12" s="6"/>
      <c r="E12" s="8" t="s">
        <v>68</v>
      </c>
      <c r="F12" s="33">
        <f>'Gifts and benefits'!C26</f>
        <v>2</v>
      </c>
      <c r="G12" s="29"/>
      <c r="H12" s="29"/>
      <c r="I12" s="29"/>
      <c r="J12" s="29"/>
      <c r="K12" s="29"/>
    </row>
    <row r="13" spans="1:11" ht="27.75" customHeight="1" x14ac:dyDescent="0.2">
      <c r="A13" s="8" t="s">
        <v>69</v>
      </c>
      <c r="B13" s="59">
        <f>'All other expenses'!B30</f>
        <v>1851.46</v>
      </c>
      <c r="C13" s="66" t="s">
        <v>238</v>
      </c>
      <c r="D13" s="6"/>
      <c r="E13" s="8" t="s">
        <v>70</v>
      </c>
      <c r="F13" s="33">
        <f>'Gifts and benefits'!C27</f>
        <v>0</v>
      </c>
      <c r="G13" s="17"/>
      <c r="H13" s="17"/>
      <c r="I13" s="17"/>
      <c r="J13" s="17"/>
      <c r="K13" s="17"/>
    </row>
    <row r="14" spans="1:11" ht="12.75" customHeight="1" x14ac:dyDescent="0.2">
      <c r="A14" s="7"/>
      <c r="B14" s="60"/>
      <c r="C14" s="67"/>
      <c r="D14" s="34"/>
      <c r="E14" s="6"/>
      <c r="F14" s="35"/>
      <c r="G14" s="17"/>
      <c r="H14" s="17"/>
      <c r="I14" s="17"/>
      <c r="J14" s="17"/>
      <c r="K14" s="17"/>
    </row>
    <row r="15" spans="1:11" ht="27.75" customHeight="1" x14ac:dyDescent="0.2">
      <c r="A15" s="9" t="s">
        <v>71</v>
      </c>
      <c r="B15" s="61">
        <f>Travel!B22</f>
        <v>0</v>
      </c>
      <c r="C15" s="68" t="str">
        <f>C11</f>
        <v>Inclusive</v>
      </c>
      <c r="D15" s="6"/>
      <c r="E15" s="6"/>
      <c r="F15" s="35"/>
      <c r="G15" s="17"/>
      <c r="H15" s="17"/>
      <c r="I15" s="17"/>
      <c r="J15" s="17"/>
      <c r="K15" s="17"/>
    </row>
    <row r="16" spans="1:11" ht="27.75" customHeight="1" x14ac:dyDescent="0.2">
      <c r="A16" s="9" t="s">
        <v>72</v>
      </c>
      <c r="B16" s="61">
        <f>Travel!B63</f>
        <v>4991.53</v>
      </c>
      <c r="C16" s="68" t="str">
        <f>C11</f>
        <v>Inclusive</v>
      </c>
      <c r="D16" s="36"/>
      <c r="E16" s="6"/>
      <c r="F16" s="37"/>
      <c r="G16" s="17"/>
      <c r="H16" s="17"/>
      <c r="I16" s="17"/>
      <c r="J16" s="17"/>
      <c r="K16" s="17"/>
    </row>
    <row r="17" spans="1:11" ht="27.75" customHeight="1" x14ac:dyDescent="0.2">
      <c r="A17" s="9" t="s">
        <v>73</v>
      </c>
      <c r="B17" s="61">
        <f>Travel!B77</f>
        <v>34</v>
      </c>
      <c r="C17" s="68" t="str">
        <f>C11</f>
        <v>Inclusive</v>
      </c>
      <c r="D17" s="6"/>
      <c r="E17" s="6"/>
      <c r="F17" s="37"/>
      <c r="G17" s="17"/>
      <c r="H17" s="17"/>
      <c r="I17" s="17"/>
      <c r="J17" s="17"/>
      <c r="K17" s="17"/>
    </row>
    <row r="18" spans="1:11" ht="27.75" customHeight="1" x14ac:dyDescent="0.2">
      <c r="A18" s="17"/>
      <c r="B18" s="19"/>
      <c r="C18" s="17"/>
      <c r="D18" s="5"/>
      <c r="E18" s="5"/>
      <c r="F18" s="28"/>
      <c r="G18" s="17"/>
      <c r="H18" s="17"/>
      <c r="I18" s="17"/>
      <c r="J18" s="17"/>
      <c r="K18" s="17"/>
    </row>
    <row r="19" spans="1:11" x14ac:dyDescent="0.2">
      <c r="A19" s="18" t="s">
        <v>74</v>
      </c>
      <c r="B19" s="19"/>
      <c r="C19" s="17"/>
      <c r="D19" s="17"/>
      <c r="E19" s="17"/>
      <c r="F19" s="17"/>
      <c r="G19" s="17"/>
      <c r="H19" s="17"/>
      <c r="I19" s="17"/>
      <c r="J19" s="17"/>
      <c r="K19" s="17"/>
    </row>
    <row r="20" spans="1:11" x14ac:dyDescent="0.2">
      <c r="A20" s="20" t="s">
        <v>75</v>
      </c>
      <c r="D20" s="17"/>
      <c r="E20" s="17"/>
      <c r="F20" s="17"/>
      <c r="G20" s="17"/>
      <c r="H20" s="17"/>
      <c r="I20" s="17"/>
      <c r="J20" s="17"/>
      <c r="K20" s="17"/>
    </row>
    <row r="21" spans="1:11" ht="12.6" customHeight="1" x14ac:dyDescent="0.2">
      <c r="A21" s="20" t="s">
        <v>76</v>
      </c>
      <c r="D21" s="17"/>
      <c r="E21" s="17"/>
      <c r="F21" s="17"/>
      <c r="G21" s="17"/>
      <c r="H21" s="17"/>
      <c r="I21" s="17"/>
      <c r="J21" s="17"/>
      <c r="K21" s="17"/>
    </row>
    <row r="22" spans="1:11" ht="12.6" customHeight="1" x14ac:dyDescent="0.2">
      <c r="A22" s="20" t="s">
        <v>77</v>
      </c>
      <c r="D22" s="17"/>
      <c r="E22" s="17"/>
      <c r="F22" s="17"/>
      <c r="G22" s="17"/>
      <c r="H22" s="17"/>
      <c r="I22" s="17"/>
      <c r="J22" s="17"/>
      <c r="K22" s="17"/>
    </row>
    <row r="23" spans="1:11" ht="12.6" customHeight="1" x14ac:dyDescent="0.2">
      <c r="A23" s="20" t="s">
        <v>78</v>
      </c>
      <c r="D23" s="17"/>
      <c r="E23" s="17"/>
      <c r="F23" s="17"/>
      <c r="G23" s="17"/>
      <c r="H23" s="17"/>
      <c r="I23" s="17"/>
      <c r="J23" s="17"/>
      <c r="K23" s="17"/>
    </row>
    <row r="24" spans="1:11" x14ac:dyDescent="0.2">
      <c r="A24" s="26"/>
      <c r="B24" s="17"/>
      <c r="C24" s="17"/>
      <c r="D24" s="17"/>
      <c r="E24" s="17"/>
      <c r="F24" s="17"/>
      <c r="G24" s="17"/>
      <c r="H24" s="17"/>
      <c r="I24" s="17"/>
      <c r="J24" s="17"/>
      <c r="K24" s="17"/>
    </row>
    <row r="25" spans="1:11" hidden="1" x14ac:dyDescent="0.2">
      <c r="A25" s="12" t="s">
        <v>79</v>
      </c>
      <c r="B25" s="13"/>
      <c r="C25" s="13"/>
      <c r="D25" s="13"/>
      <c r="E25" s="13"/>
      <c r="F25" s="13"/>
      <c r="G25" s="17"/>
      <c r="H25" s="17"/>
      <c r="I25" s="17"/>
      <c r="J25" s="17"/>
      <c r="K25" s="17"/>
    </row>
    <row r="26" spans="1:11" ht="12.75" hidden="1" customHeight="1" x14ac:dyDescent="0.2">
      <c r="A26" s="11" t="s">
        <v>80</v>
      </c>
      <c r="B26" s="4"/>
      <c r="C26" s="4"/>
      <c r="D26" s="11"/>
      <c r="E26" s="11"/>
      <c r="F26" s="11"/>
      <c r="G26" s="17"/>
      <c r="H26" s="17"/>
      <c r="I26" s="17"/>
      <c r="J26" s="17"/>
      <c r="K26" s="17"/>
    </row>
    <row r="27" spans="1:11" hidden="1" x14ac:dyDescent="0.2">
      <c r="A27" s="10" t="s">
        <v>81</v>
      </c>
      <c r="B27" s="10"/>
      <c r="C27" s="10"/>
      <c r="D27" s="10"/>
      <c r="E27" s="10"/>
      <c r="F27" s="10"/>
      <c r="G27" s="17"/>
      <c r="H27" s="17"/>
      <c r="I27" s="17"/>
      <c r="J27" s="17"/>
      <c r="K27" s="17"/>
    </row>
    <row r="28" spans="1:11" hidden="1" x14ac:dyDescent="0.2">
      <c r="A28" s="10" t="s">
        <v>82</v>
      </c>
      <c r="B28" s="10"/>
      <c r="C28" s="10"/>
      <c r="D28" s="10"/>
      <c r="E28" s="10"/>
      <c r="F28" s="10"/>
      <c r="G28" s="17"/>
      <c r="H28" s="17"/>
      <c r="I28" s="17"/>
      <c r="J28" s="17"/>
      <c r="K28" s="17"/>
    </row>
    <row r="29" spans="1:11" hidden="1" x14ac:dyDescent="0.2">
      <c r="A29" s="11" t="s">
        <v>83</v>
      </c>
      <c r="B29" s="11"/>
      <c r="C29" s="11"/>
      <c r="D29" s="11"/>
      <c r="E29" s="11"/>
      <c r="F29" s="11"/>
      <c r="G29" s="17"/>
      <c r="H29" s="17"/>
      <c r="I29" s="17"/>
      <c r="J29" s="17"/>
      <c r="K29" s="17"/>
    </row>
    <row r="30" spans="1:11" hidden="1" x14ac:dyDescent="0.2">
      <c r="A30" s="11" t="s">
        <v>84</v>
      </c>
      <c r="B30" s="11"/>
      <c r="C30" s="11"/>
      <c r="D30" s="11"/>
      <c r="E30" s="11"/>
      <c r="F30" s="11"/>
      <c r="G30" s="17"/>
      <c r="H30" s="17"/>
      <c r="I30" s="17"/>
      <c r="J30" s="17"/>
      <c r="K30" s="17"/>
    </row>
    <row r="31" spans="1:11" hidden="1" x14ac:dyDescent="0.2">
      <c r="A31" s="10" t="s">
        <v>85</v>
      </c>
      <c r="B31" s="10"/>
      <c r="C31" s="10"/>
      <c r="D31" s="10"/>
      <c r="E31" s="10"/>
      <c r="F31" s="10"/>
      <c r="G31" s="17"/>
      <c r="H31" s="17"/>
      <c r="I31" s="17"/>
      <c r="J31" s="17"/>
      <c r="K31" s="17"/>
    </row>
    <row r="32" spans="1:11" hidden="1" x14ac:dyDescent="0.2">
      <c r="A32" s="10" t="s">
        <v>86</v>
      </c>
      <c r="B32" s="10"/>
      <c r="C32" s="10"/>
      <c r="D32" s="10"/>
      <c r="E32" s="10"/>
      <c r="F32" s="10"/>
      <c r="G32" s="17"/>
      <c r="H32" s="17"/>
      <c r="I32" s="17"/>
      <c r="J32" s="17"/>
      <c r="K32" s="17"/>
    </row>
    <row r="33" spans="1:11" hidden="1" x14ac:dyDescent="0.2">
      <c r="A33" s="10" t="s">
        <v>87</v>
      </c>
      <c r="B33" s="10"/>
      <c r="C33" s="10"/>
      <c r="D33" s="10"/>
      <c r="E33" s="10"/>
      <c r="F33" s="10"/>
      <c r="G33" s="17"/>
      <c r="H33" s="17"/>
      <c r="I33" s="17"/>
      <c r="J33" s="17"/>
      <c r="K33" s="17"/>
    </row>
    <row r="34" spans="1:11" hidden="1" x14ac:dyDescent="0.2">
      <c r="A34" s="11" t="s">
        <v>88</v>
      </c>
      <c r="B34" s="11"/>
      <c r="C34" s="11"/>
      <c r="D34" s="11"/>
      <c r="E34" s="11"/>
      <c r="F34" s="11"/>
      <c r="G34" s="17"/>
      <c r="H34" s="17"/>
      <c r="I34" s="17"/>
      <c r="J34" s="17"/>
      <c r="K34" s="17"/>
    </row>
    <row r="35" spans="1:11" hidden="1" x14ac:dyDescent="0.2">
      <c r="A35" s="11" t="s">
        <v>89</v>
      </c>
      <c r="B35" s="11"/>
      <c r="C35" s="11"/>
      <c r="D35" s="11"/>
      <c r="E35" s="11"/>
      <c r="F35" s="11"/>
      <c r="G35" s="17"/>
      <c r="H35" s="17"/>
      <c r="I35" s="17"/>
      <c r="J35" s="17"/>
      <c r="K35" s="17"/>
    </row>
    <row r="36" spans="1:11" hidden="1" x14ac:dyDescent="0.2">
      <c r="A36" s="10" t="s">
        <v>58</v>
      </c>
      <c r="B36" s="63"/>
      <c r="C36" s="63"/>
      <c r="D36" s="63"/>
      <c r="E36" s="63"/>
      <c r="F36" s="63"/>
      <c r="G36" s="17"/>
      <c r="H36" s="17"/>
      <c r="I36" s="17"/>
      <c r="J36" s="17"/>
      <c r="K36" s="17"/>
    </row>
    <row r="37" spans="1:11" hidden="1" x14ac:dyDescent="0.2">
      <c r="A37" s="10" t="s">
        <v>90</v>
      </c>
      <c r="B37" s="63"/>
      <c r="C37" s="63"/>
      <c r="D37" s="63"/>
      <c r="E37" s="63"/>
      <c r="F37" s="63"/>
      <c r="G37" s="17"/>
      <c r="H37" s="17"/>
      <c r="I37" s="17"/>
      <c r="J37" s="17"/>
      <c r="K37" s="17"/>
    </row>
    <row r="38" spans="1:11" hidden="1" x14ac:dyDescent="0.2">
      <c r="A38" s="10" t="s">
        <v>60</v>
      </c>
      <c r="B38" s="63"/>
      <c r="C38" s="63"/>
      <c r="D38" s="63"/>
      <c r="E38" s="63"/>
      <c r="F38" s="63"/>
      <c r="G38" s="17"/>
      <c r="H38" s="17"/>
      <c r="I38" s="17"/>
      <c r="J38" s="17"/>
      <c r="K38" s="17"/>
    </row>
    <row r="39" spans="1:11" hidden="1" x14ac:dyDescent="0.2">
      <c r="A39" s="11" t="s">
        <v>91</v>
      </c>
      <c r="B39" s="4"/>
      <c r="C39" s="4"/>
      <c r="D39" s="4"/>
      <c r="E39" s="4"/>
      <c r="F39" s="4"/>
      <c r="G39" s="17"/>
      <c r="H39" s="17"/>
      <c r="I39" s="17"/>
      <c r="J39" s="17"/>
      <c r="K39" s="17"/>
    </row>
    <row r="40" spans="1:11" hidden="1" x14ac:dyDescent="0.2">
      <c r="A40" s="4" t="s">
        <v>92</v>
      </c>
      <c r="B40" s="4"/>
      <c r="C40" s="4"/>
      <c r="D40" s="4"/>
      <c r="E40" s="4"/>
      <c r="F40" s="4"/>
      <c r="G40" s="17"/>
      <c r="H40" s="17"/>
      <c r="I40" s="17"/>
      <c r="J40" s="17"/>
      <c r="K40" s="17"/>
    </row>
    <row r="41" spans="1:11" hidden="1" x14ac:dyDescent="0.2">
      <c r="A41" s="4" t="s">
        <v>93</v>
      </c>
      <c r="B41" s="4"/>
      <c r="C41" s="4"/>
      <c r="D41" s="4"/>
      <c r="E41" s="4"/>
      <c r="F41" s="4"/>
      <c r="G41" s="17"/>
      <c r="H41" s="17"/>
      <c r="I41" s="17"/>
      <c r="J41" s="17"/>
      <c r="K41" s="17"/>
    </row>
    <row r="42" spans="1:11" hidden="1" x14ac:dyDescent="0.2">
      <c r="A42" s="4" t="s">
        <v>94</v>
      </c>
      <c r="B42" s="4"/>
      <c r="C42" s="4"/>
      <c r="D42" s="4"/>
      <c r="E42" s="4"/>
      <c r="F42" s="4"/>
      <c r="G42" s="17"/>
      <c r="H42" s="17"/>
      <c r="I42" s="17"/>
      <c r="J42" s="17"/>
      <c r="K42" s="17"/>
    </row>
    <row r="43" spans="1:11" hidden="1" x14ac:dyDescent="0.2">
      <c r="A43" s="4" t="s">
        <v>95</v>
      </c>
      <c r="B43" s="4"/>
      <c r="C43" s="4"/>
      <c r="D43" s="4"/>
      <c r="E43" s="4"/>
      <c r="F43" s="4"/>
      <c r="G43" s="17"/>
      <c r="H43" s="17"/>
      <c r="I43" s="17"/>
      <c r="J43" s="17"/>
      <c r="K43" s="17"/>
    </row>
    <row r="44" spans="1:11" hidden="1" x14ac:dyDescent="0.2">
      <c r="A44" s="4" t="s">
        <v>96</v>
      </c>
      <c r="B44" s="4"/>
      <c r="C44" s="4"/>
      <c r="D44" s="4"/>
      <c r="E44" s="4"/>
      <c r="F44" s="4"/>
      <c r="G44" s="17"/>
      <c r="H44" s="17"/>
      <c r="I44" s="17"/>
      <c r="J44" s="17"/>
      <c r="K44" s="17"/>
    </row>
    <row r="45" spans="1:11" hidden="1" x14ac:dyDescent="0.2">
      <c r="A45" s="64" t="s">
        <v>97</v>
      </c>
      <c r="B45" s="63"/>
      <c r="C45" s="63"/>
      <c r="D45" s="63"/>
      <c r="E45" s="63"/>
      <c r="F45" s="63"/>
      <c r="G45" s="17"/>
      <c r="H45" s="17"/>
      <c r="I45" s="17"/>
      <c r="J45" s="17"/>
      <c r="K45" s="17"/>
    </row>
    <row r="46" spans="1:11" hidden="1" x14ac:dyDescent="0.2">
      <c r="A46" s="63" t="s">
        <v>98</v>
      </c>
      <c r="B46" s="63"/>
      <c r="C46" s="63"/>
      <c r="D46" s="63"/>
      <c r="E46" s="63"/>
      <c r="F46" s="63"/>
      <c r="G46" s="17"/>
      <c r="H46" s="17"/>
      <c r="I46" s="17"/>
      <c r="J46" s="17"/>
      <c r="K46" s="17"/>
    </row>
    <row r="47" spans="1:11" hidden="1" x14ac:dyDescent="0.2">
      <c r="A47" s="38">
        <v>-20000</v>
      </c>
      <c r="B47" s="4"/>
      <c r="C47" s="4"/>
      <c r="D47" s="4"/>
      <c r="E47" s="4"/>
      <c r="F47" s="4"/>
      <c r="G47" s="17"/>
      <c r="H47" s="17"/>
      <c r="I47" s="17"/>
      <c r="J47" s="17"/>
      <c r="K47" s="17"/>
    </row>
    <row r="48" spans="1:11" ht="25.5" hidden="1" x14ac:dyDescent="0.2">
      <c r="A48" s="81" t="s">
        <v>99</v>
      </c>
      <c r="B48" s="63"/>
      <c r="C48" s="63"/>
      <c r="D48" s="63"/>
      <c r="E48" s="63"/>
      <c r="F48" s="63"/>
      <c r="G48" s="17"/>
      <c r="H48" s="17"/>
      <c r="I48" s="17"/>
      <c r="J48" s="17"/>
      <c r="K48" s="17"/>
    </row>
    <row r="49" spans="1:11" ht="25.5" hidden="1" x14ac:dyDescent="0.2">
      <c r="A49" s="81" t="s">
        <v>100</v>
      </c>
      <c r="B49" s="63"/>
      <c r="C49" s="63"/>
      <c r="D49" s="63"/>
      <c r="E49" s="63"/>
      <c r="F49" s="63"/>
      <c r="G49" s="17"/>
      <c r="H49" s="17"/>
      <c r="I49" s="17"/>
      <c r="J49" s="17"/>
      <c r="K49" s="17"/>
    </row>
    <row r="50" spans="1:11" ht="25.5" hidden="1" x14ac:dyDescent="0.2">
      <c r="A50" s="82" t="s">
        <v>101</v>
      </c>
      <c r="B50" s="4"/>
      <c r="C50" s="4"/>
      <c r="D50" s="4"/>
      <c r="E50" s="4"/>
      <c r="F50" s="4"/>
      <c r="G50" s="17"/>
      <c r="H50" s="17"/>
      <c r="I50" s="17"/>
      <c r="J50" s="17"/>
      <c r="K50" s="17"/>
    </row>
    <row r="51" spans="1:11" ht="25.5" hidden="1" x14ac:dyDescent="0.2">
      <c r="A51" s="82" t="s">
        <v>102</v>
      </c>
      <c r="B51" s="4"/>
      <c r="C51" s="4"/>
      <c r="D51" s="4"/>
      <c r="E51" s="4"/>
      <c r="F51" s="4"/>
      <c r="G51" s="17"/>
      <c r="H51" s="17"/>
      <c r="I51" s="17"/>
      <c r="J51" s="17"/>
      <c r="K51" s="17"/>
    </row>
    <row r="52" spans="1:11" ht="38.25" hidden="1" x14ac:dyDescent="0.2">
      <c r="A52" s="82" t="s">
        <v>103</v>
      </c>
      <c r="B52" s="74"/>
      <c r="C52" s="74"/>
      <c r="D52" s="74"/>
      <c r="E52" s="11"/>
      <c r="F52" s="11"/>
      <c r="G52" s="17"/>
      <c r="H52" s="17"/>
      <c r="I52" s="17"/>
      <c r="J52" s="17"/>
      <c r="K52" s="17"/>
    </row>
    <row r="53" spans="1:11" hidden="1" x14ac:dyDescent="0.2">
      <c r="A53" s="79" t="s">
        <v>104</v>
      </c>
      <c r="B53" s="73"/>
      <c r="C53" s="73"/>
      <c r="D53" s="73"/>
      <c r="E53" s="10"/>
      <c r="F53" s="10" t="b">
        <v>1</v>
      </c>
      <c r="G53" s="17"/>
      <c r="H53" s="17"/>
      <c r="I53" s="17"/>
      <c r="J53" s="17"/>
      <c r="K53" s="17"/>
    </row>
    <row r="54" spans="1:11" hidden="1" x14ac:dyDescent="0.2">
      <c r="A54" s="80" t="s">
        <v>105</v>
      </c>
      <c r="B54" s="79"/>
      <c r="C54" s="79"/>
      <c r="D54" s="79"/>
      <c r="E54" s="10"/>
      <c r="F54" s="10" t="b">
        <v>0</v>
      </c>
      <c r="G54" s="17"/>
      <c r="H54" s="17"/>
      <c r="I54" s="17"/>
      <c r="J54" s="17"/>
      <c r="K54" s="17"/>
    </row>
    <row r="55" spans="1:11" hidden="1" x14ac:dyDescent="0.2">
      <c r="A55" s="83"/>
      <c r="B55" s="75">
        <f>COUNT(Travel!B12:B21)</f>
        <v>0</v>
      </c>
      <c r="C55" s="75"/>
      <c r="D55" s="75">
        <f>COUNTIF(Travel!D12:D21,"*")</f>
        <v>0</v>
      </c>
      <c r="E55" s="76"/>
      <c r="F55" s="76" t="b">
        <f>MIN(B55,D55)=MAX(B55,D55)</f>
        <v>1</v>
      </c>
      <c r="G55" s="17"/>
      <c r="H55" s="17"/>
      <c r="I55" s="17"/>
      <c r="J55" s="17"/>
      <c r="K55" s="17"/>
    </row>
    <row r="56" spans="1:11" hidden="1" x14ac:dyDescent="0.2">
      <c r="A56" s="83" t="s">
        <v>106</v>
      </c>
      <c r="B56" s="75">
        <f>COUNT(Travel!B26:B62)</f>
        <v>34</v>
      </c>
      <c r="C56" s="75"/>
      <c r="D56" s="75">
        <f>COUNTIF(Travel!D26:D62,"*")</f>
        <v>34</v>
      </c>
      <c r="E56" s="76"/>
      <c r="F56" s="76" t="b">
        <f>MIN(B56,D56)=MAX(B56,D56)</f>
        <v>1</v>
      </c>
    </row>
    <row r="57" spans="1:11" hidden="1" x14ac:dyDescent="0.2">
      <c r="A57" s="84"/>
      <c r="B57" s="75">
        <f>COUNT(Travel!B67:B76)</f>
        <v>1</v>
      </c>
      <c r="C57" s="75"/>
      <c r="D57" s="75">
        <f>COUNTIF(Travel!D67:D76,"*")</f>
        <v>1</v>
      </c>
      <c r="E57" s="76"/>
      <c r="F57" s="76" t="b">
        <f>MIN(B57,D57)=MAX(B57,D57)</f>
        <v>1</v>
      </c>
    </row>
    <row r="58" spans="1:11" hidden="1" x14ac:dyDescent="0.2">
      <c r="A58" s="85" t="s">
        <v>107</v>
      </c>
      <c r="B58" s="77">
        <f>COUNT(Hospitality!B11:B24)</f>
        <v>2</v>
      </c>
      <c r="C58" s="77"/>
      <c r="D58" s="77">
        <f>COUNTIF(Hospitality!D11:D24,"*")</f>
        <v>2</v>
      </c>
      <c r="E58" s="78"/>
      <c r="F58" s="78" t="b">
        <f>MIN(B58,D58)=MAX(B58,D58)</f>
        <v>1</v>
      </c>
    </row>
    <row r="59" spans="1:11" hidden="1" x14ac:dyDescent="0.2">
      <c r="A59" s="86" t="s">
        <v>108</v>
      </c>
      <c r="B59" s="76">
        <f>COUNT('All other expenses'!B11:B29)</f>
        <v>15</v>
      </c>
      <c r="C59" s="76"/>
      <c r="D59" s="76">
        <f>COUNTIF('All other expenses'!D11:D29,"*")</f>
        <v>15</v>
      </c>
      <c r="E59" s="76"/>
      <c r="F59" s="76" t="b">
        <f>MIN(B59,D59)=MAX(B59,D59)</f>
        <v>1</v>
      </c>
    </row>
    <row r="60" spans="1:11" hidden="1" x14ac:dyDescent="0.2">
      <c r="A60" s="85" t="s">
        <v>109</v>
      </c>
      <c r="B60" s="77">
        <f>COUNTIF('Gifts and benefits'!B11:B24,"*")</f>
        <v>2</v>
      </c>
      <c r="C60" s="77">
        <f>COUNTIF('Gifts and benefits'!C11:C24,"*")</f>
        <v>2</v>
      </c>
      <c r="D60" s="77"/>
      <c r="E60" s="77">
        <f>COUNTA('Gifts and benefits'!E11:E24)</f>
        <v>2</v>
      </c>
      <c r="F60" s="78" t="b">
        <f>MIN(B60,C60,E60)=MAX(B60,C60,E60)</f>
        <v>1</v>
      </c>
    </row>
    <row r="61" spans="1:11" x14ac:dyDescent="0.2"/>
  </sheetData>
  <sheetProtection formatCells="0" insertRows="0" deleteRows="0"/>
  <mergeCells count="9">
    <mergeCell ref="A9:F9"/>
    <mergeCell ref="B7:F7"/>
    <mergeCell ref="B6:F6"/>
    <mergeCell ref="A1:F1"/>
    <mergeCell ref="B2:F2"/>
    <mergeCell ref="B3:F3"/>
    <mergeCell ref="B4:F4"/>
    <mergeCell ref="B5:F5"/>
    <mergeCell ref="B8:F8"/>
  </mergeCells>
  <conditionalFormatting sqref="B7:F7">
    <cfRule type="cellIs" dxfId="1" priority="2" operator="equal">
      <formula>$A$36</formula>
    </cfRule>
  </conditionalFormatting>
  <conditionalFormatting sqref="B8:F8">
    <cfRule type="cellIs" dxfId="0" priority="1" operator="equal">
      <formula>$A$38</formula>
    </cfRule>
  </conditionalFormatting>
  <dataValidations count="6">
    <dataValidation type="list" allowBlank="1" showInputMessage="1" showErrorMessage="1" error="Use the drop down list (at the right of the cell)" prompt="This disclosure must be approved by the Departmental Secretary or Chief Executive - use the drop down list (at right of cell) to indicate whether this has been completed" sqref="B7:F7" xr:uid="{00000000-0002-0000-0100-000000000000}">
      <formula1>$A$36:$A$37</formula1>
    </dataValidation>
    <dataValidation allowBlank="1" showInputMessage="1" showErrorMessage="1" prompt="This disclosure must be approved by another appropriate party (e.g. Audit and Risk Committee member, Board Chair or Chief Financial Officer)_x000a__x000a_Use this cell to indicate who has approved the disclosure" sqref="B8:F8" xr:uid="{00000000-0002-0000-0100-000001000000}"/>
    <dataValidation allowBlank="1" showInputMessage="1" showErrorMessage="1" prompt="Headings on following tabs will pre populate with what you enter here" sqref="B2:F2" xr:uid="{00000000-0002-0000-0100-000002000000}"/>
    <dataValidation allowBlank="1" showInputMessage="1" showErrorMessage="1" prompt="Headings on following tabs will pre populate with what you enter here_x000a__x000a_Create a new workbook for a new Departmental Secretary or Chief Executive" sqref="B3:F3" xr:uid="{00000000-0002-0000-0100-000003000000}"/>
    <dataValidation allowBlank="1" showInputMessage="1" showErrorMessage="1" prompt="Headings on following tabs will pre populate with what you enter here_x000a__x000a_Update if a shorter or different period is covered" sqref="B4:F5" xr:uid="{00000000-0002-0000-0100-000004000000}"/>
    <dataValidation allowBlank="1" showInputMessage="1" showErrorMessage="1" prompt="Totals should accurately sum the content of tables but this may be affected by input method - e.g. hidden or inappropriate data._x000a__x000a_Agencies must confirm the accuracy of their data and totals._x000a__x000a_This cell updates automatically as each worksheet is checked." sqref="B6:F6" xr:uid="{00000000-0002-0000-0100-000005000000}"/>
  </dataValidations>
  <printOptions gridLines="1"/>
  <pageMargins left="0.70866141732283472" right="0.70866141732283472" top="0.74803149606299213" bottom="0.74803149606299213" header="0.31496062992125984" footer="0.31496062992125984"/>
  <pageSetup paperSize="9" scale="92" orientation="landscape" r:id="rId1"/>
  <headerFooter alignWithMargins="0">
    <oddFooter>&amp;LCE Expense Disclosure Workbook 2018&amp;RWorksheet - Summary and sign-off</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39997558519241921"/>
    <pageSetUpPr fitToPage="1"/>
  </sheetPr>
  <dimension ref="A1:M102"/>
  <sheetViews>
    <sheetView zoomScaleNormal="100" workbookViewId="0">
      <selection activeCell="B7" sqref="B7:E7"/>
    </sheetView>
  </sheetViews>
  <sheetFormatPr defaultColWidth="0" defaultRowHeight="12.75" zeroHeight="1" x14ac:dyDescent="0.2"/>
  <cols>
    <col min="1" max="1" width="35.7109375" customWidth="1"/>
    <col min="2" max="2" width="14.28515625" customWidth="1"/>
    <col min="3" max="3" width="71.42578125" customWidth="1"/>
    <col min="4" max="4" width="50" customWidth="1"/>
    <col min="5" max="5" width="21.42578125" customWidth="1"/>
    <col min="6" max="6" width="37.5703125" customWidth="1"/>
    <col min="7" max="9" width="9.140625" hidden="1" customWidth="1"/>
    <col min="10" max="13" width="0" hidden="1" customWidth="1"/>
    <col min="14" max="16384" width="9.140625" hidden="1"/>
  </cols>
  <sheetData>
    <row r="1" spans="1:6" ht="26.25" customHeight="1" x14ac:dyDescent="0.2">
      <c r="A1" s="140" t="s">
        <v>110</v>
      </c>
      <c r="B1" s="140"/>
      <c r="C1" s="140"/>
      <c r="D1" s="140"/>
      <c r="E1" s="140"/>
      <c r="F1" s="17"/>
    </row>
    <row r="2" spans="1:6" ht="21" customHeight="1" x14ac:dyDescent="0.2">
      <c r="A2" s="3" t="s">
        <v>111</v>
      </c>
      <c r="B2" s="138" t="s">
        <v>177</v>
      </c>
      <c r="C2" s="138"/>
      <c r="D2" s="138"/>
      <c r="E2" s="138"/>
      <c r="F2" s="17"/>
    </row>
    <row r="3" spans="1:6" ht="31.5" x14ac:dyDescent="0.2">
      <c r="A3" s="3" t="s">
        <v>112</v>
      </c>
      <c r="B3" s="138" t="s">
        <v>234</v>
      </c>
      <c r="C3" s="138"/>
      <c r="D3" s="138"/>
      <c r="E3" s="138"/>
      <c r="F3" s="17"/>
    </row>
    <row r="4" spans="1:6" ht="21" customHeight="1" x14ac:dyDescent="0.2">
      <c r="A4" s="3" t="s">
        <v>113</v>
      </c>
      <c r="B4" s="138">
        <v>44743</v>
      </c>
      <c r="C4" s="138"/>
      <c r="D4" s="138"/>
      <c r="E4" s="138"/>
      <c r="F4" s="17"/>
    </row>
    <row r="5" spans="1:6" ht="21" customHeight="1" x14ac:dyDescent="0.2">
      <c r="A5" s="3" t="s">
        <v>114</v>
      </c>
      <c r="B5" s="138">
        <v>45011</v>
      </c>
      <c r="C5" s="138"/>
      <c r="D5" s="138"/>
      <c r="E5" s="138"/>
      <c r="F5" s="17"/>
    </row>
    <row r="6" spans="1:6" ht="21" customHeight="1" x14ac:dyDescent="0.2">
      <c r="A6" s="3" t="s">
        <v>115</v>
      </c>
      <c r="B6" s="133" t="s">
        <v>81</v>
      </c>
      <c r="C6" s="133"/>
      <c r="D6" s="133"/>
      <c r="E6" s="133"/>
      <c r="F6" s="17"/>
    </row>
    <row r="7" spans="1:6" ht="21" customHeight="1" x14ac:dyDescent="0.2">
      <c r="A7" s="3" t="s">
        <v>56</v>
      </c>
      <c r="B7" s="133" t="s">
        <v>84</v>
      </c>
      <c r="C7" s="133"/>
      <c r="D7" s="133"/>
      <c r="E7" s="133"/>
      <c r="F7" s="17"/>
    </row>
    <row r="8" spans="1:6" ht="36" customHeight="1" x14ac:dyDescent="0.2">
      <c r="A8" s="142" t="s">
        <v>116</v>
      </c>
      <c r="B8" s="143"/>
      <c r="C8" s="143"/>
      <c r="D8" s="143"/>
      <c r="E8" s="143"/>
      <c r="F8" s="19"/>
    </row>
    <row r="9" spans="1:6" ht="36" customHeight="1" x14ac:dyDescent="0.2">
      <c r="A9" s="144" t="s">
        <v>117</v>
      </c>
      <c r="B9" s="145"/>
      <c r="C9" s="145"/>
      <c r="D9" s="145"/>
      <c r="E9" s="145"/>
      <c r="F9" s="19"/>
    </row>
    <row r="10" spans="1:6" ht="24.75" customHeight="1" x14ac:dyDescent="0.2">
      <c r="A10" s="141" t="s">
        <v>118</v>
      </c>
      <c r="B10" s="146"/>
      <c r="C10" s="141"/>
      <c r="D10" s="141"/>
      <c r="E10" s="141"/>
      <c r="F10" s="29"/>
    </row>
    <row r="11" spans="1:6" ht="28.5" customHeight="1" x14ac:dyDescent="0.2">
      <c r="A11" s="24" t="s">
        <v>119</v>
      </c>
      <c r="B11" s="24" t="s">
        <v>120</v>
      </c>
      <c r="C11" s="24" t="s">
        <v>121</v>
      </c>
      <c r="D11" s="24" t="s">
        <v>122</v>
      </c>
      <c r="E11" s="24" t="s">
        <v>123</v>
      </c>
      <c r="F11" s="30"/>
    </row>
    <row r="12" spans="1:6" s="2" customFormat="1" x14ac:dyDescent="0.2">
      <c r="A12" s="2" t="s">
        <v>233</v>
      </c>
      <c r="F12" s="1"/>
    </row>
    <row r="13" spans="1:6" s="2" customFormat="1" x14ac:dyDescent="0.2">
      <c r="F13" s="1"/>
    </row>
    <row r="14" spans="1:6" s="2" customFormat="1" x14ac:dyDescent="0.2">
      <c r="A14" s="117"/>
      <c r="B14" s="118"/>
      <c r="C14" s="119"/>
      <c r="D14" s="119"/>
      <c r="E14" s="120"/>
      <c r="F14" s="1"/>
    </row>
    <row r="15" spans="1:6" s="2" customFormat="1" x14ac:dyDescent="0.2">
      <c r="A15" s="117"/>
      <c r="B15" s="118"/>
      <c r="C15" s="119"/>
      <c r="D15" s="119"/>
      <c r="E15" s="120"/>
      <c r="F15" s="1"/>
    </row>
    <row r="16" spans="1:6" s="2" customFormat="1" x14ac:dyDescent="0.2">
      <c r="A16" s="117"/>
      <c r="B16" s="118"/>
      <c r="C16" s="119"/>
      <c r="D16" s="119"/>
      <c r="E16" s="120"/>
      <c r="F16" s="1"/>
    </row>
    <row r="17" spans="1:6" s="2" customFormat="1" x14ac:dyDescent="0.2">
      <c r="A17" s="117"/>
      <c r="B17" s="118"/>
      <c r="C17" s="119"/>
      <c r="D17" s="119"/>
      <c r="E17" s="120"/>
      <c r="F17" s="1"/>
    </row>
    <row r="18" spans="1:6" s="2" customFormat="1" ht="12.75" customHeight="1" x14ac:dyDescent="0.2">
      <c r="A18" s="117"/>
      <c r="B18" s="118"/>
      <c r="C18" s="119"/>
      <c r="D18" s="119"/>
      <c r="E18" s="120"/>
      <c r="F18" s="1"/>
    </row>
    <row r="19" spans="1:6" s="2" customFormat="1" x14ac:dyDescent="0.2">
      <c r="A19" s="121"/>
      <c r="B19" s="118"/>
      <c r="C19" s="119"/>
      <c r="D19" s="119"/>
      <c r="E19" s="120"/>
      <c r="F19" s="1"/>
    </row>
    <row r="20" spans="1:6" s="2" customFormat="1" x14ac:dyDescent="0.2">
      <c r="A20" s="121"/>
      <c r="B20" s="118"/>
      <c r="C20" s="119"/>
      <c r="D20" s="119"/>
      <c r="E20" s="120"/>
      <c r="F20" s="1"/>
    </row>
    <row r="21" spans="1:6" s="2" customFormat="1" hidden="1" x14ac:dyDescent="0.2">
      <c r="A21" s="104"/>
      <c r="B21" s="105"/>
      <c r="C21" s="106"/>
      <c r="D21" s="106"/>
      <c r="E21" s="107"/>
      <c r="F21" s="1"/>
    </row>
    <row r="22" spans="1:6" ht="19.5" customHeight="1" x14ac:dyDescent="0.2">
      <c r="A22" s="71" t="s">
        <v>124</v>
      </c>
      <c r="B22" s="72">
        <f>SUM(B12:B21)</f>
        <v>0</v>
      </c>
      <c r="C22" s="128" t="str">
        <f>IF(SUBTOTAL(3,B12:B21)=SUBTOTAL(103,B12:B21),'Summary and sign-off'!$A$48,'Summary and sign-off'!$A$49)</f>
        <v>Check - there are no hidden rows with data</v>
      </c>
      <c r="D22" s="139" t="str">
        <f>IF('Summary and sign-off'!F55='Summary and sign-off'!F54,'Summary and sign-off'!A51,'Summary and sign-off'!A50)</f>
        <v>Check - each entry provides sufficient information</v>
      </c>
      <c r="E22" s="139"/>
      <c r="F22" s="17"/>
    </row>
    <row r="23" spans="1:6" ht="10.5" customHeight="1" x14ac:dyDescent="0.2">
      <c r="A23" s="17"/>
      <c r="B23" s="19"/>
      <c r="C23" s="17"/>
      <c r="D23" s="17"/>
      <c r="E23" s="17"/>
      <c r="F23" s="17"/>
    </row>
    <row r="24" spans="1:6" ht="24.75" customHeight="1" x14ac:dyDescent="0.2">
      <c r="A24" s="141" t="s">
        <v>125</v>
      </c>
      <c r="B24" s="141"/>
      <c r="C24" s="141"/>
      <c r="D24" s="141"/>
      <c r="E24" s="141"/>
      <c r="F24" s="29"/>
    </row>
    <row r="25" spans="1:6" ht="32.450000000000003" customHeight="1" x14ac:dyDescent="0.2">
      <c r="A25" s="24" t="s">
        <v>119</v>
      </c>
      <c r="B25" s="24" t="s">
        <v>63</v>
      </c>
      <c r="C25" s="24" t="s">
        <v>126</v>
      </c>
      <c r="D25" s="24" t="s">
        <v>122</v>
      </c>
      <c r="E25" s="24" t="s">
        <v>123</v>
      </c>
      <c r="F25" s="30"/>
    </row>
    <row r="26" spans="1:6" s="2" customFormat="1" x14ac:dyDescent="0.2">
      <c r="A26" s="117">
        <v>44782</v>
      </c>
      <c r="B26" s="118">
        <v>37</v>
      </c>
      <c r="C26" s="119" t="s">
        <v>171</v>
      </c>
      <c r="D26" s="119" t="s">
        <v>191</v>
      </c>
      <c r="E26" s="120" t="s">
        <v>172</v>
      </c>
      <c r="F26" s="1"/>
    </row>
    <row r="27" spans="1:6" s="2" customFormat="1" x14ac:dyDescent="0.2">
      <c r="A27" s="117">
        <v>44784</v>
      </c>
      <c r="B27" s="118">
        <v>580.04</v>
      </c>
      <c r="C27" s="119" t="s">
        <v>171</v>
      </c>
      <c r="D27" s="119" t="s">
        <v>173</v>
      </c>
      <c r="E27" s="120" t="s">
        <v>172</v>
      </c>
      <c r="F27" s="1"/>
    </row>
    <row r="28" spans="1:6" s="2" customFormat="1" x14ac:dyDescent="0.2">
      <c r="A28" s="117">
        <v>44784</v>
      </c>
      <c r="B28" s="118">
        <v>52.8</v>
      </c>
      <c r="C28" s="119" t="s">
        <v>171</v>
      </c>
      <c r="D28" s="119" t="s">
        <v>174</v>
      </c>
      <c r="E28" s="120" t="s">
        <v>175</v>
      </c>
      <c r="F28" s="1"/>
    </row>
    <row r="29" spans="1:6" s="2" customFormat="1" x14ac:dyDescent="0.2">
      <c r="A29" s="117">
        <v>44784</v>
      </c>
      <c r="B29" s="118">
        <v>43.8</v>
      </c>
      <c r="C29" s="119" t="s">
        <v>171</v>
      </c>
      <c r="D29" s="119" t="s">
        <v>176</v>
      </c>
      <c r="E29" s="120" t="s">
        <v>175</v>
      </c>
      <c r="F29" s="1"/>
    </row>
    <row r="30" spans="1:6" s="2" customFormat="1" x14ac:dyDescent="0.2">
      <c r="A30" s="117">
        <v>44804</v>
      </c>
      <c r="B30" s="118">
        <v>60.5</v>
      </c>
      <c r="C30" s="119" t="s">
        <v>180</v>
      </c>
      <c r="D30" s="119" t="s">
        <v>178</v>
      </c>
      <c r="E30" s="120" t="s">
        <v>172</v>
      </c>
      <c r="F30" s="1"/>
    </row>
    <row r="31" spans="1:6" s="2" customFormat="1" x14ac:dyDescent="0.2">
      <c r="A31" s="117">
        <v>44804</v>
      </c>
      <c r="B31" s="118">
        <v>76.62</v>
      </c>
      <c r="C31" s="119" t="s">
        <v>180</v>
      </c>
      <c r="D31" s="119" t="s">
        <v>179</v>
      </c>
      <c r="E31" s="120" t="s">
        <v>172</v>
      </c>
      <c r="F31" s="1"/>
    </row>
    <row r="32" spans="1:6" s="2" customFormat="1" ht="25.5" x14ac:dyDescent="0.2">
      <c r="A32" s="117">
        <v>44804</v>
      </c>
      <c r="B32" s="118">
        <v>219</v>
      </c>
      <c r="C32" s="119" t="s">
        <v>180</v>
      </c>
      <c r="D32" s="119" t="s">
        <v>182</v>
      </c>
      <c r="E32" s="120" t="s">
        <v>181</v>
      </c>
      <c r="F32" s="1"/>
    </row>
    <row r="33" spans="1:6" s="2" customFormat="1" x14ac:dyDescent="0.2">
      <c r="A33" s="117">
        <v>44805</v>
      </c>
      <c r="B33" s="118">
        <v>84.8</v>
      </c>
      <c r="C33" s="119" t="s">
        <v>180</v>
      </c>
      <c r="D33" s="119" t="s">
        <v>183</v>
      </c>
      <c r="E33" s="120" t="s">
        <v>181</v>
      </c>
      <c r="F33" s="1"/>
    </row>
    <row r="34" spans="1:6" s="2" customFormat="1" x14ac:dyDescent="0.2">
      <c r="A34" s="117">
        <v>44805</v>
      </c>
      <c r="B34" s="118">
        <v>121.33</v>
      </c>
      <c r="C34" s="119" t="s">
        <v>180</v>
      </c>
      <c r="D34" s="119" t="s">
        <v>184</v>
      </c>
      <c r="E34" s="120" t="s">
        <v>181</v>
      </c>
      <c r="F34" s="1"/>
    </row>
    <row r="35" spans="1:6" s="2" customFormat="1" x14ac:dyDescent="0.2">
      <c r="A35" s="117">
        <v>44805</v>
      </c>
      <c r="B35" s="118">
        <v>44.4</v>
      </c>
      <c r="C35" s="119" t="s">
        <v>180</v>
      </c>
      <c r="D35" s="119" t="s">
        <v>185</v>
      </c>
      <c r="E35" s="120" t="s">
        <v>172</v>
      </c>
      <c r="F35" s="1"/>
    </row>
    <row r="36" spans="1:6" s="2" customFormat="1" x14ac:dyDescent="0.2">
      <c r="A36" s="117">
        <v>44817</v>
      </c>
      <c r="B36" s="118">
        <v>37</v>
      </c>
      <c r="C36" s="119" t="s">
        <v>186</v>
      </c>
      <c r="D36" s="119" t="s">
        <v>191</v>
      </c>
      <c r="E36" s="120" t="s">
        <v>172</v>
      </c>
      <c r="F36" s="1"/>
    </row>
    <row r="37" spans="1:6" s="2" customFormat="1" x14ac:dyDescent="0.2">
      <c r="A37" s="117">
        <v>44817</v>
      </c>
      <c r="B37" s="118">
        <v>530.14</v>
      </c>
      <c r="C37" s="119" t="s">
        <v>186</v>
      </c>
      <c r="D37" s="119" t="s">
        <v>187</v>
      </c>
      <c r="E37" s="120" t="s">
        <v>172</v>
      </c>
      <c r="F37" s="1"/>
    </row>
    <row r="38" spans="1:6" s="2" customFormat="1" x14ac:dyDescent="0.2">
      <c r="A38" s="117">
        <v>44817</v>
      </c>
      <c r="B38" s="118">
        <v>51.65</v>
      </c>
      <c r="C38" s="119" t="s">
        <v>186</v>
      </c>
      <c r="D38" s="119" t="s">
        <v>188</v>
      </c>
      <c r="E38" s="120" t="s">
        <v>189</v>
      </c>
      <c r="F38" s="1"/>
    </row>
    <row r="39" spans="1:6" s="2" customFormat="1" x14ac:dyDescent="0.2">
      <c r="A39" s="117">
        <v>44817</v>
      </c>
      <c r="B39" s="118">
        <v>4.49</v>
      </c>
      <c r="C39" s="119" t="s">
        <v>186</v>
      </c>
      <c r="D39" s="119" t="s">
        <v>190</v>
      </c>
      <c r="E39" s="120" t="s">
        <v>189</v>
      </c>
      <c r="F39" s="1"/>
    </row>
    <row r="40" spans="1:6" s="2" customFormat="1" x14ac:dyDescent="0.2">
      <c r="A40" s="117">
        <v>44818</v>
      </c>
      <c r="B40" s="118">
        <v>59.9</v>
      </c>
      <c r="C40" s="119" t="s">
        <v>192</v>
      </c>
      <c r="D40" s="119" t="s">
        <v>178</v>
      </c>
      <c r="E40" s="120" t="s">
        <v>172</v>
      </c>
      <c r="F40" s="1"/>
    </row>
    <row r="41" spans="1:6" s="2" customFormat="1" x14ac:dyDescent="0.2">
      <c r="A41" s="117">
        <v>44818</v>
      </c>
      <c r="B41" s="118">
        <v>382.16</v>
      </c>
      <c r="C41" s="119" t="s">
        <v>192</v>
      </c>
      <c r="D41" s="119" t="s">
        <v>173</v>
      </c>
      <c r="E41" s="120" t="s">
        <v>172</v>
      </c>
      <c r="F41" s="1"/>
    </row>
    <row r="42" spans="1:6" s="2" customFormat="1" x14ac:dyDescent="0.2">
      <c r="A42" s="117">
        <v>44818</v>
      </c>
      <c r="B42" s="118">
        <v>49</v>
      </c>
      <c r="C42" s="119" t="s">
        <v>192</v>
      </c>
      <c r="D42" s="119" t="s">
        <v>193</v>
      </c>
      <c r="E42" s="120" t="s">
        <v>175</v>
      </c>
      <c r="F42" s="1"/>
    </row>
    <row r="43" spans="1:6" s="2" customFormat="1" x14ac:dyDescent="0.2">
      <c r="A43" s="117">
        <v>44818</v>
      </c>
      <c r="B43" s="118">
        <v>57.4</v>
      </c>
      <c r="C43" s="119" t="s">
        <v>192</v>
      </c>
      <c r="D43" s="119" t="s">
        <v>194</v>
      </c>
      <c r="E43" s="120" t="s">
        <v>175</v>
      </c>
      <c r="F43" s="1"/>
    </row>
    <row r="44" spans="1:6" s="2" customFormat="1" x14ac:dyDescent="0.2">
      <c r="A44" s="117">
        <v>44818</v>
      </c>
      <c r="B44" s="118">
        <v>48.8</v>
      </c>
      <c r="C44" s="119" t="s">
        <v>192</v>
      </c>
      <c r="D44" s="119" t="s">
        <v>195</v>
      </c>
      <c r="E44" s="120" t="s">
        <v>172</v>
      </c>
      <c r="F44" s="1"/>
    </row>
    <row r="45" spans="1:6" s="2" customFormat="1" x14ac:dyDescent="0.2">
      <c r="A45" s="117">
        <v>44825</v>
      </c>
      <c r="B45" s="118">
        <v>44.1</v>
      </c>
      <c r="C45" s="119" t="s">
        <v>196</v>
      </c>
      <c r="D45" s="119" t="s">
        <v>197</v>
      </c>
      <c r="E45" s="120" t="s">
        <v>172</v>
      </c>
      <c r="F45" s="1"/>
    </row>
    <row r="46" spans="1:6" s="2" customFormat="1" x14ac:dyDescent="0.2">
      <c r="A46" s="117">
        <v>44825</v>
      </c>
      <c r="B46" s="118">
        <v>79</v>
      </c>
      <c r="C46" s="119" t="s">
        <v>196</v>
      </c>
      <c r="D46" s="119" t="s">
        <v>198</v>
      </c>
      <c r="E46" s="120" t="s">
        <v>172</v>
      </c>
      <c r="F46" s="1"/>
    </row>
    <row r="47" spans="1:6" s="2" customFormat="1" x14ac:dyDescent="0.2">
      <c r="A47" s="117">
        <v>44825</v>
      </c>
      <c r="B47" s="118">
        <v>61.3</v>
      </c>
      <c r="C47" s="119" t="s">
        <v>196</v>
      </c>
      <c r="D47" s="119" t="s">
        <v>193</v>
      </c>
      <c r="E47" s="120" t="s">
        <v>175</v>
      </c>
      <c r="F47" s="1"/>
    </row>
    <row r="48" spans="1:6" s="2" customFormat="1" x14ac:dyDescent="0.2">
      <c r="A48" s="117">
        <v>44825</v>
      </c>
      <c r="B48" s="118">
        <v>188</v>
      </c>
      <c r="C48" s="119" t="s">
        <v>196</v>
      </c>
      <c r="D48" s="119" t="s">
        <v>199</v>
      </c>
      <c r="E48" s="120" t="s">
        <v>175</v>
      </c>
      <c r="F48" s="1"/>
    </row>
    <row r="49" spans="1:6" s="2" customFormat="1" x14ac:dyDescent="0.2">
      <c r="A49" s="117">
        <v>44826</v>
      </c>
      <c r="B49" s="118">
        <v>388.41</v>
      </c>
      <c r="C49" s="119" t="s">
        <v>196</v>
      </c>
      <c r="D49" s="119" t="s">
        <v>200</v>
      </c>
      <c r="E49" s="120" t="s">
        <v>175</v>
      </c>
      <c r="F49" s="1"/>
    </row>
    <row r="50" spans="1:6" s="2" customFormat="1" x14ac:dyDescent="0.2">
      <c r="A50" s="117">
        <v>44833</v>
      </c>
      <c r="B50" s="118">
        <v>37</v>
      </c>
      <c r="C50" s="119" t="s">
        <v>201</v>
      </c>
      <c r="D50" s="119" t="s">
        <v>191</v>
      </c>
      <c r="E50" s="120" t="s">
        <v>172</v>
      </c>
      <c r="F50" s="1"/>
    </row>
    <row r="51" spans="1:6" s="2" customFormat="1" x14ac:dyDescent="0.2">
      <c r="A51" s="117">
        <v>44833</v>
      </c>
      <c r="B51" s="118">
        <v>481.14</v>
      </c>
      <c r="C51" s="119" t="s">
        <v>201</v>
      </c>
      <c r="D51" s="119" t="s">
        <v>187</v>
      </c>
      <c r="E51" s="120" t="s">
        <v>172</v>
      </c>
      <c r="F51" s="1"/>
    </row>
    <row r="52" spans="1:6" s="2" customFormat="1" x14ac:dyDescent="0.2">
      <c r="A52" s="117">
        <v>44833</v>
      </c>
      <c r="B52" s="118">
        <v>71.099999999999994</v>
      </c>
      <c r="C52" s="119" t="s">
        <v>201</v>
      </c>
      <c r="D52" s="119" t="s">
        <v>202</v>
      </c>
      <c r="E52" s="120" t="s">
        <v>189</v>
      </c>
      <c r="F52" s="1"/>
    </row>
    <row r="53" spans="1:6" s="2" customFormat="1" x14ac:dyDescent="0.2">
      <c r="A53" s="117">
        <v>44833</v>
      </c>
      <c r="B53" s="118">
        <v>66.5</v>
      </c>
      <c r="C53" s="119" t="s">
        <v>201</v>
      </c>
      <c r="D53" s="119" t="s">
        <v>203</v>
      </c>
      <c r="E53" s="120" t="s">
        <v>189</v>
      </c>
      <c r="F53" s="1"/>
    </row>
    <row r="54" spans="1:6" s="2" customFormat="1" ht="25.5" x14ac:dyDescent="0.2">
      <c r="A54" s="117">
        <v>44886</v>
      </c>
      <c r="B54" s="118">
        <v>351</v>
      </c>
      <c r="C54" s="119" t="s">
        <v>204</v>
      </c>
      <c r="D54" s="119" t="s">
        <v>205</v>
      </c>
      <c r="E54" s="120" t="s">
        <v>206</v>
      </c>
      <c r="F54" s="1"/>
    </row>
    <row r="55" spans="1:6" s="2" customFormat="1" x14ac:dyDescent="0.2">
      <c r="A55" s="117">
        <v>44887</v>
      </c>
      <c r="B55" s="118">
        <v>50.57</v>
      </c>
      <c r="C55" s="119" t="s">
        <v>242</v>
      </c>
      <c r="D55" s="119" t="s">
        <v>208</v>
      </c>
      <c r="E55" s="120" t="s">
        <v>206</v>
      </c>
      <c r="F55" s="1"/>
    </row>
    <row r="56" spans="1:6" s="2" customFormat="1" x14ac:dyDescent="0.2">
      <c r="A56" s="117">
        <v>44887</v>
      </c>
      <c r="B56" s="118">
        <v>90</v>
      </c>
      <c r="C56" s="119" t="s">
        <v>242</v>
      </c>
      <c r="D56" s="119" t="s">
        <v>209</v>
      </c>
      <c r="E56" s="120" t="s">
        <v>181</v>
      </c>
      <c r="F56" s="1"/>
    </row>
    <row r="57" spans="1:6" s="2" customFormat="1" ht="38.25" x14ac:dyDescent="0.2">
      <c r="A57" s="117">
        <v>44887</v>
      </c>
      <c r="B57" s="118">
        <v>304.2</v>
      </c>
      <c r="C57" s="119" t="s">
        <v>242</v>
      </c>
      <c r="D57" s="119" t="s">
        <v>244</v>
      </c>
      <c r="E57" s="120" t="s">
        <v>181</v>
      </c>
      <c r="F57" s="1"/>
    </row>
    <row r="58" spans="1:6" s="2" customFormat="1" x14ac:dyDescent="0.2">
      <c r="A58" s="117">
        <v>44888</v>
      </c>
      <c r="B58" s="118">
        <v>185.28</v>
      </c>
      <c r="C58" s="119" t="s">
        <v>242</v>
      </c>
      <c r="D58" s="119" t="s">
        <v>184</v>
      </c>
      <c r="E58" s="120" t="s">
        <v>181</v>
      </c>
      <c r="F58" s="1"/>
    </row>
    <row r="59" spans="1:6" s="2" customFormat="1" x14ac:dyDescent="0.2">
      <c r="A59" s="117">
        <v>44888</v>
      </c>
      <c r="B59" s="118">
        <v>53.1</v>
      </c>
      <c r="C59" s="119" t="s">
        <v>242</v>
      </c>
      <c r="D59" s="119" t="s">
        <v>210</v>
      </c>
      <c r="E59" s="120" t="s">
        <v>172</v>
      </c>
      <c r="F59" s="1"/>
    </row>
    <row r="60" spans="1:6" s="2" customFormat="1" x14ac:dyDescent="0.2">
      <c r="A60" s="117"/>
      <c r="B60" s="118"/>
      <c r="C60" s="119"/>
      <c r="D60" s="119"/>
      <c r="E60" s="120"/>
      <c r="F60" s="1"/>
    </row>
    <row r="61" spans="1:6" s="2" customFormat="1" x14ac:dyDescent="0.2">
      <c r="A61" s="117"/>
      <c r="B61" s="118"/>
      <c r="C61" s="119"/>
      <c r="D61" s="119"/>
      <c r="E61" s="120"/>
      <c r="F61" s="1"/>
    </row>
    <row r="62" spans="1:6" s="2" customFormat="1" hidden="1" x14ac:dyDescent="0.2">
      <c r="A62" s="108"/>
      <c r="B62" s="109"/>
      <c r="C62" s="110"/>
      <c r="D62" s="110"/>
      <c r="E62" s="111"/>
      <c r="F62" s="1"/>
    </row>
    <row r="63" spans="1:6" ht="19.5" customHeight="1" x14ac:dyDescent="0.2">
      <c r="A63" s="71" t="s">
        <v>127</v>
      </c>
      <c r="B63" s="72">
        <f>SUM(B26:B62)</f>
        <v>4991.53</v>
      </c>
      <c r="C63" s="128" t="str">
        <f>IF(SUBTOTAL(3,B26:B62)=SUBTOTAL(103,B26:B62),'Summary and sign-off'!$A$48,'Summary and sign-off'!$A$49)</f>
        <v>Check - there are no hidden rows with data</v>
      </c>
      <c r="D63" s="139" t="str">
        <f>IF('Summary and sign-off'!F56='Summary and sign-off'!F54,'Summary and sign-off'!A51,'Summary and sign-off'!A50)</f>
        <v>Check - each entry provides sufficient information</v>
      </c>
      <c r="E63" s="139"/>
      <c r="F63" s="17"/>
    </row>
    <row r="64" spans="1:6" ht="10.5" customHeight="1" x14ac:dyDescent="0.2">
      <c r="A64" s="17"/>
      <c r="B64" s="19"/>
      <c r="C64" s="17"/>
      <c r="D64" s="17"/>
      <c r="E64" s="17"/>
      <c r="F64" s="17"/>
    </row>
    <row r="65" spans="1:6" ht="24.75" customHeight="1" x14ac:dyDescent="0.2">
      <c r="A65" s="141" t="s">
        <v>128</v>
      </c>
      <c r="B65" s="141"/>
      <c r="C65" s="141"/>
      <c r="D65" s="141"/>
      <c r="E65" s="141"/>
      <c r="F65" s="17"/>
    </row>
    <row r="66" spans="1:6" ht="27" customHeight="1" x14ac:dyDescent="0.2">
      <c r="A66" s="24" t="s">
        <v>119</v>
      </c>
      <c r="B66" s="24" t="s">
        <v>63</v>
      </c>
      <c r="C66" s="24" t="s">
        <v>129</v>
      </c>
      <c r="D66" s="24" t="s">
        <v>130</v>
      </c>
      <c r="E66" s="24" t="s">
        <v>123</v>
      </c>
      <c r="F66" s="28"/>
    </row>
    <row r="67" spans="1:6" s="2" customFormat="1" ht="25.5" x14ac:dyDescent="0.2">
      <c r="A67" s="117">
        <v>44819</v>
      </c>
      <c r="B67" s="118">
        <v>34</v>
      </c>
      <c r="C67" s="119" t="s">
        <v>235</v>
      </c>
      <c r="D67" s="119" t="s">
        <v>236</v>
      </c>
      <c r="E67" s="120" t="s">
        <v>172</v>
      </c>
      <c r="F67" s="1"/>
    </row>
    <row r="68" spans="1:6" s="2" customFormat="1" x14ac:dyDescent="0.2">
      <c r="A68" s="117"/>
      <c r="B68" s="118"/>
      <c r="C68" s="119"/>
      <c r="D68" s="119"/>
      <c r="E68" s="120"/>
      <c r="F68" s="1"/>
    </row>
    <row r="69" spans="1:6" s="2" customFormat="1" x14ac:dyDescent="0.2">
      <c r="A69" s="117"/>
      <c r="B69" s="118"/>
      <c r="C69" s="119"/>
      <c r="D69" s="119"/>
      <c r="E69" s="120"/>
      <c r="F69" s="1"/>
    </row>
    <row r="70" spans="1:6" s="2" customFormat="1" x14ac:dyDescent="0.2">
      <c r="A70" s="117"/>
      <c r="B70" s="118"/>
      <c r="C70" s="119"/>
      <c r="D70" s="119"/>
      <c r="E70" s="120"/>
      <c r="F70" s="1"/>
    </row>
    <row r="71" spans="1:6" s="2" customFormat="1" x14ac:dyDescent="0.2">
      <c r="A71" s="117"/>
      <c r="B71" s="118"/>
      <c r="C71" s="119"/>
      <c r="D71" s="119"/>
      <c r="E71" s="120"/>
      <c r="F71" s="1"/>
    </row>
    <row r="72" spans="1:6" s="2" customFormat="1" x14ac:dyDescent="0.2">
      <c r="A72" s="117"/>
      <c r="B72" s="118"/>
      <c r="C72" s="119"/>
      <c r="D72" s="119"/>
      <c r="E72" s="120"/>
      <c r="F72" s="1"/>
    </row>
    <row r="73" spans="1:6" s="2" customFormat="1" x14ac:dyDescent="0.2">
      <c r="A73" s="117"/>
      <c r="B73" s="118"/>
      <c r="C73" s="119"/>
      <c r="D73" s="119"/>
      <c r="E73" s="120"/>
      <c r="F73" s="1"/>
    </row>
    <row r="74" spans="1:6" s="2" customFormat="1" x14ac:dyDescent="0.2">
      <c r="A74" s="117"/>
      <c r="B74" s="118"/>
      <c r="C74" s="119"/>
      <c r="D74" s="119"/>
      <c r="E74" s="120"/>
      <c r="F74" s="1"/>
    </row>
    <row r="75" spans="1:6" s="2" customFormat="1" x14ac:dyDescent="0.2">
      <c r="A75" s="117"/>
      <c r="B75" s="118"/>
      <c r="C75" s="119"/>
      <c r="D75" s="119"/>
      <c r="E75" s="120"/>
      <c r="F75" s="1"/>
    </row>
    <row r="76" spans="1:6" s="2" customFormat="1" hidden="1" x14ac:dyDescent="0.2">
      <c r="A76" s="94"/>
      <c r="B76" s="95"/>
      <c r="C76" s="96"/>
      <c r="D76" s="96"/>
      <c r="E76" s="97"/>
      <c r="F76" s="1"/>
    </row>
    <row r="77" spans="1:6" ht="19.5" customHeight="1" x14ac:dyDescent="0.2">
      <c r="A77" s="71" t="s">
        <v>131</v>
      </c>
      <c r="B77" s="72">
        <f>SUM(B67:B76)</f>
        <v>34</v>
      </c>
      <c r="C77" s="128" t="str">
        <f>IF(SUBTOTAL(3,B67:B76)=SUBTOTAL(103,B67:B76),'Summary and sign-off'!$A$48,'Summary and sign-off'!$A$49)</f>
        <v>Check - there are no hidden rows with data</v>
      </c>
      <c r="D77" s="139" t="str">
        <f>IF('Summary and sign-off'!F57='Summary and sign-off'!F54,'Summary and sign-off'!A51,'Summary and sign-off'!A50)</f>
        <v>Check - each entry provides sufficient information</v>
      </c>
      <c r="E77" s="139"/>
      <c r="F77" s="17"/>
    </row>
    <row r="78" spans="1:6" ht="10.5" customHeight="1" x14ac:dyDescent="0.2">
      <c r="A78" s="17"/>
      <c r="B78" s="57"/>
      <c r="C78" s="19"/>
      <c r="D78" s="17"/>
      <c r="E78" s="17"/>
      <c r="F78" s="17"/>
    </row>
    <row r="79" spans="1:6" ht="34.5" customHeight="1" x14ac:dyDescent="0.2">
      <c r="A79" s="31" t="s">
        <v>132</v>
      </c>
      <c r="B79" s="58">
        <f>B22+B63+B77</f>
        <v>5025.53</v>
      </c>
      <c r="C79" s="32"/>
      <c r="D79" s="32"/>
      <c r="E79" s="32"/>
      <c r="F79" s="17"/>
    </row>
    <row r="80" spans="1:6" x14ac:dyDescent="0.2">
      <c r="A80" s="17"/>
      <c r="B80" s="19"/>
      <c r="C80" s="17"/>
      <c r="D80" s="17"/>
      <c r="E80" s="17"/>
      <c r="F80" s="17"/>
    </row>
    <row r="81" spans="1:6" x14ac:dyDescent="0.2">
      <c r="A81" s="18" t="s">
        <v>74</v>
      </c>
      <c r="B81" s="19"/>
      <c r="C81" s="17"/>
      <c r="D81" s="17"/>
      <c r="E81" s="17"/>
      <c r="F81" s="17"/>
    </row>
    <row r="82" spans="1:6" ht="12.6" customHeight="1" x14ac:dyDescent="0.2">
      <c r="A82" s="20" t="s">
        <v>133</v>
      </c>
      <c r="F82" s="17"/>
    </row>
    <row r="83" spans="1:6" ht="12.95" customHeight="1" x14ac:dyDescent="0.2">
      <c r="A83" s="20" t="s">
        <v>134</v>
      </c>
      <c r="B83" s="17"/>
      <c r="D83" s="17"/>
      <c r="F83" s="17"/>
    </row>
    <row r="84" spans="1:6" x14ac:dyDescent="0.2">
      <c r="A84" s="20" t="s">
        <v>135</v>
      </c>
      <c r="F84" s="17"/>
    </row>
    <row r="85" spans="1:6" x14ac:dyDescent="0.2">
      <c r="A85" s="20" t="s">
        <v>80</v>
      </c>
      <c r="B85" s="19"/>
      <c r="C85" s="17"/>
      <c r="D85" s="17"/>
      <c r="E85" s="17"/>
      <c r="F85" s="17"/>
    </row>
    <row r="86" spans="1:6" ht="12.95" customHeight="1" x14ac:dyDescent="0.2">
      <c r="A86" s="20" t="s">
        <v>136</v>
      </c>
      <c r="B86" s="17"/>
      <c r="D86" s="17"/>
      <c r="F86" s="17"/>
    </row>
    <row r="87" spans="1:6" x14ac:dyDescent="0.2">
      <c r="A87" s="20" t="s">
        <v>137</v>
      </c>
      <c r="F87" s="17"/>
    </row>
    <row r="88" spans="1:6" x14ac:dyDescent="0.2">
      <c r="A88" s="20" t="s">
        <v>138</v>
      </c>
      <c r="B88" s="20"/>
      <c r="C88" s="20"/>
      <c r="D88" s="20"/>
      <c r="F88" s="17"/>
    </row>
    <row r="89" spans="1:6" x14ac:dyDescent="0.2">
      <c r="A89" s="26"/>
      <c r="B89" s="17"/>
      <c r="C89" s="17"/>
      <c r="D89" s="17"/>
      <c r="E89" s="17"/>
      <c r="F89" s="17"/>
    </row>
    <row r="90" spans="1:6" hidden="1" x14ac:dyDescent="0.2">
      <c r="A90" s="26"/>
      <c r="B90" s="17"/>
      <c r="C90" s="17"/>
      <c r="D90" s="17"/>
      <c r="E90" s="17"/>
      <c r="F90" s="17"/>
    </row>
    <row r="91" spans="1:6" x14ac:dyDescent="0.2"/>
    <row r="92" spans="1:6" x14ac:dyDescent="0.2"/>
    <row r="93" spans="1:6" x14ac:dyDescent="0.2"/>
    <row r="94" spans="1:6" x14ac:dyDescent="0.2"/>
    <row r="95" spans="1:6" ht="12.75" hidden="1" customHeight="1" x14ac:dyDescent="0.2"/>
    <row r="96" spans="1:6" x14ac:dyDescent="0.2"/>
    <row r="97" spans="1:6" x14ac:dyDescent="0.2"/>
    <row r="98" spans="1:6" hidden="1" x14ac:dyDescent="0.2">
      <c r="A98" s="26"/>
      <c r="B98" s="17"/>
      <c r="C98" s="17"/>
      <c r="D98" s="17"/>
      <c r="E98" s="17"/>
      <c r="F98" s="17"/>
    </row>
    <row r="99" spans="1:6" hidden="1" x14ac:dyDescent="0.2">
      <c r="A99" s="26"/>
      <c r="B99" s="17"/>
      <c r="C99" s="17"/>
      <c r="D99" s="17"/>
      <c r="E99" s="17"/>
      <c r="F99" s="17"/>
    </row>
    <row r="100" spans="1:6" hidden="1" x14ac:dyDescent="0.2">
      <c r="A100" s="26"/>
      <c r="B100" s="17"/>
      <c r="C100" s="17"/>
      <c r="D100" s="17"/>
      <c r="E100" s="17"/>
      <c r="F100" s="17"/>
    </row>
    <row r="101" spans="1:6" hidden="1" x14ac:dyDescent="0.2">
      <c r="A101" s="26"/>
      <c r="B101" s="17"/>
      <c r="C101" s="17"/>
      <c r="D101" s="17"/>
      <c r="E101" s="17"/>
      <c r="F101" s="17"/>
    </row>
    <row r="102" spans="1:6" hidden="1" x14ac:dyDescent="0.2">
      <c r="A102" s="26"/>
      <c r="B102" s="17"/>
      <c r="C102" s="17"/>
      <c r="D102" s="17"/>
      <c r="E102" s="17"/>
      <c r="F102" s="17"/>
    </row>
  </sheetData>
  <sheetProtection formatCells="0" formatRows="0" insertColumns="0" insertRows="0" deleteRows="0"/>
  <mergeCells count="15">
    <mergeCell ref="B7:E7"/>
    <mergeCell ref="B5:E5"/>
    <mergeCell ref="D77:E77"/>
    <mergeCell ref="A1:E1"/>
    <mergeCell ref="A24:E24"/>
    <mergeCell ref="A65:E65"/>
    <mergeCell ref="B2:E2"/>
    <mergeCell ref="B3:E3"/>
    <mergeCell ref="B4:E4"/>
    <mergeCell ref="A8:E8"/>
    <mergeCell ref="A9:E9"/>
    <mergeCell ref="B6:E6"/>
    <mergeCell ref="D22:E22"/>
    <mergeCell ref="D63:E63"/>
    <mergeCell ref="A10:E10"/>
  </mergeCells>
  <dataValidations count="3">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61:A62 A26 A21 A67 A76" xr:uid="{00000000-0002-0000-0200-000000000000}">
      <formula1>$B$4</formula1>
      <formula2>$B$5</formula2>
    </dataValidation>
    <dataValidation allowBlank="1" showInputMessage="1" showErrorMessage="1" prompt="Insert additional rows as needed:_x000a_- 'right click' on a row number (left of screen)_x000a_- select 'Insert' (this will insert a row above it)" sqref="A66 A25 A11" xr:uid="{00000000-0002-0000-0200-000001000000}"/>
    <dataValidation type="date" errorStyle="warning" allowBlank="1" showInputMessage="1" showErrorMessage="1" error="This date may be outside the timeframe indicated (eg 2018/19 year)" prompt="Any non-standard date format or date outside the disclosure period (typically 1 July - 30 June) will raise an alert. Check entry and select 'Yes' to accept/continue." sqref="A14:A20 A68:A75 A27:A60" xr:uid="{67A21C94-90C0-4AFE-B6AC-F64AD77E4F2B}">
      <formula1>$B$4</formula1>
      <formula2>$B$5</formula2>
    </dataValidation>
  </dataValidations>
  <pageMargins left="0.70866141732283472" right="0.70866141732283472" top="0.74803149606299213" bottom="0.74803149606299213" header="0.31496062992125984" footer="0.31496062992125984"/>
  <pageSetup paperSize="9" scale="69" fitToHeight="0" orientation="landscape" r:id="rId1"/>
  <headerFooter alignWithMargins="0">
    <oddFooter>&amp;LCE Expense Disclosure Workbook 2018&amp;RWorksheet - Travel</oddFooter>
  </headerFooter>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r:uid="{00000000-0002-0000-0200-000002000000}">
          <x14:formula1>
            <xm:f>'Summary and sign-off'!$A$27:$A$28</xm:f>
          </x14:formula1>
          <xm:sqref>B6:E6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r:uid="{00000000-0002-0000-0200-000003000000}">
          <x14:formula1>
            <xm:f>'Summary and sign-off'!$A$29:$A$30</xm:f>
          </x14:formula1>
          <xm:sqref>B7:E7</xm:sqref>
        </x14:dataValidation>
        <x14:dataValidation type="decimal" operator="greaterThan" allowBlank="1" showInputMessage="1" showErrorMessage="1" error="This cell must contain a dollar figure" xr:uid="{00000000-0002-0000-0200-000004000000}">
          <x14:formula1>
            <xm:f>'Summary and sign-off'!$A$47</xm:f>
          </x14:formula1>
          <xm:sqref>B67:B76 B26:B62 B14:B21</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39997558519241921"/>
    <pageSetUpPr fitToPage="1"/>
  </sheetPr>
  <dimension ref="A1:J33"/>
  <sheetViews>
    <sheetView zoomScaleNormal="100" workbookViewId="0">
      <selection activeCell="B7" sqref="B7:E7"/>
    </sheetView>
  </sheetViews>
  <sheetFormatPr defaultColWidth="0" defaultRowHeight="12.75" zeroHeight="1" x14ac:dyDescent="0.2"/>
  <cols>
    <col min="1" max="1" width="35.7109375" customWidth="1"/>
    <col min="2" max="2" width="14.28515625" customWidth="1"/>
    <col min="3" max="3" width="71.42578125" customWidth="1"/>
    <col min="4" max="4" width="50" customWidth="1"/>
    <col min="5" max="5" width="21.42578125" customWidth="1"/>
    <col min="6" max="6" width="39.28515625" customWidth="1"/>
    <col min="7" max="10" width="9.140625" hidden="1" customWidth="1"/>
    <col min="11" max="13" width="0" hidden="1" customWidth="1"/>
  </cols>
  <sheetData>
    <row r="1" spans="1:6" ht="26.25" customHeight="1" x14ac:dyDescent="0.2">
      <c r="A1" s="140" t="s">
        <v>110</v>
      </c>
      <c r="B1" s="140"/>
      <c r="C1" s="140"/>
      <c r="D1" s="140"/>
      <c r="E1" s="140"/>
    </row>
    <row r="2" spans="1:6" ht="21" customHeight="1" x14ac:dyDescent="0.2">
      <c r="A2" s="3" t="s">
        <v>111</v>
      </c>
      <c r="B2" s="138" t="s">
        <v>211</v>
      </c>
      <c r="C2" s="138"/>
      <c r="D2" s="138"/>
      <c r="E2" s="138"/>
    </row>
    <row r="3" spans="1:6" ht="31.5" x14ac:dyDescent="0.2">
      <c r="A3" s="3" t="s">
        <v>112</v>
      </c>
      <c r="B3" s="138" t="s">
        <v>234</v>
      </c>
      <c r="C3" s="138"/>
      <c r="D3" s="138"/>
      <c r="E3" s="138"/>
    </row>
    <row r="4" spans="1:6" ht="21" customHeight="1" x14ac:dyDescent="0.2">
      <c r="A4" s="3" t="s">
        <v>113</v>
      </c>
      <c r="B4" s="138">
        <v>44743</v>
      </c>
      <c r="C4" s="138"/>
      <c r="D4" s="138"/>
      <c r="E4" s="138"/>
    </row>
    <row r="5" spans="1:6" ht="21" customHeight="1" x14ac:dyDescent="0.2">
      <c r="A5" s="3" t="s">
        <v>114</v>
      </c>
      <c r="B5" s="138">
        <v>45011</v>
      </c>
      <c r="C5" s="138"/>
      <c r="D5" s="138"/>
      <c r="E5" s="138"/>
    </row>
    <row r="6" spans="1:6" ht="21" customHeight="1" x14ac:dyDescent="0.2">
      <c r="A6" s="3" t="s">
        <v>115</v>
      </c>
      <c r="B6" s="133" t="s">
        <v>81</v>
      </c>
      <c r="C6" s="133"/>
      <c r="D6" s="133"/>
      <c r="E6" s="133"/>
    </row>
    <row r="7" spans="1:6" ht="21" customHeight="1" x14ac:dyDescent="0.2">
      <c r="A7" s="3" t="s">
        <v>56</v>
      </c>
      <c r="B7" s="133" t="s">
        <v>84</v>
      </c>
      <c r="C7" s="133"/>
      <c r="D7" s="133"/>
      <c r="E7" s="133"/>
    </row>
    <row r="8" spans="1:6" ht="35.25" customHeight="1" x14ac:dyDescent="0.25">
      <c r="A8" s="149" t="s">
        <v>139</v>
      </c>
      <c r="B8" s="149"/>
      <c r="C8" s="150"/>
      <c r="D8" s="150"/>
      <c r="E8" s="150"/>
      <c r="F8" s="27"/>
    </row>
    <row r="9" spans="1:6" ht="35.25" customHeight="1" x14ac:dyDescent="0.25">
      <c r="A9" s="147" t="s">
        <v>140</v>
      </c>
      <c r="B9" s="148"/>
      <c r="C9" s="148"/>
      <c r="D9" s="148"/>
      <c r="E9" s="148"/>
      <c r="F9" s="27"/>
    </row>
    <row r="10" spans="1:6" ht="27" customHeight="1" x14ac:dyDescent="0.2">
      <c r="A10" s="24" t="s">
        <v>141</v>
      </c>
      <c r="B10" s="24" t="s">
        <v>63</v>
      </c>
      <c r="C10" s="24" t="s">
        <v>142</v>
      </c>
      <c r="D10" s="24" t="s">
        <v>143</v>
      </c>
      <c r="E10" s="24" t="s">
        <v>123</v>
      </c>
      <c r="F10" s="20"/>
    </row>
    <row r="11" spans="1:6" s="2" customFormat="1" ht="25.5" x14ac:dyDescent="0.2">
      <c r="A11" s="121">
        <v>44886</v>
      </c>
      <c r="B11" s="118">
        <v>641</v>
      </c>
      <c r="C11" s="122" t="s">
        <v>204</v>
      </c>
      <c r="D11" s="122" t="s">
        <v>240</v>
      </c>
      <c r="E11" s="123" t="s">
        <v>207</v>
      </c>
    </row>
    <row r="12" spans="1:6" s="2" customFormat="1" ht="25.5" x14ac:dyDescent="0.2">
      <c r="A12" s="117">
        <v>44991</v>
      </c>
      <c r="B12" s="118">
        <v>126.07</v>
      </c>
      <c r="C12" s="122" t="s">
        <v>239</v>
      </c>
      <c r="D12" s="122" t="s">
        <v>241</v>
      </c>
      <c r="E12" s="123" t="s">
        <v>212</v>
      </c>
    </row>
    <row r="13" spans="1:6" s="2" customFormat="1" x14ac:dyDescent="0.2">
      <c r="A13" s="117"/>
      <c r="B13" s="118"/>
      <c r="C13" s="122"/>
      <c r="D13" s="122"/>
      <c r="E13" s="123"/>
    </row>
    <row r="14" spans="1:6" s="2" customFormat="1" x14ac:dyDescent="0.2">
      <c r="A14" s="117"/>
      <c r="B14" s="118"/>
      <c r="C14" s="122"/>
      <c r="D14" s="122"/>
      <c r="E14" s="123"/>
    </row>
    <row r="15" spans="1:6" s="2" customFormat="1" x14ac:dyDescent="0.2">
      <c r="A15" s="117"/>
      <c r="B15" s="118"/>
      <c r="C15" s="122"/>
      <c r="D15" s="122"/>
      <c r="E15" s="123"/>
    </row>
    <row r="16" spans="1:6" s="2" customFormat="1" x14ac:dyDescent="0.2">
      <c r="A16" s="117"/>
      <c r="B16" s="118"/>
      <c r="C16" s="122"/>
      <c r="D16" s="122"/>
      <c r="E16" s="123"/>
    </row>
    <row r="17" spans="1:6" s="2" customFormat="1" x14ac:dyDescent="0.2">
      <c r="A17" s="117"/>
      <c r="B17" s="118"/>
      <c r="C17" s="122"/>
      <c r="D17" s="122"/>
      <c r="E17" s="123"/>
    </row>
    <row r="18" spans="1:6" s="2" customFormat="1" x14ac:dyDescent="0.2">
      <c r="A18" s="117"/>
      <c r="B18" s="118"/>
      <c r="C18" s="122"/>
      <c r="D18" s="122"/>
      <c r="E18" s="123"/>
    </row>
    <row r="19" spans="1:6" s="2" customFormat="1" x14ac:dyDescent="0.2">
      <c r="A19" s="117"/>
      <c r="B19" s="118"/>
      <c r="C19" s="122"/>
      <c r="D19" s="122"/>
      <c r="E19" s="123"/>
    </row>
    <row r="20" spans="1:6" s="2" customFormat="1" x14ac:dyDescent="0.2">
      <c r="A20" s="117"/>
      <c r="B20" s="118"/>
      <c r="C20" s="122"/>
      <c r="D20" s="122"/>
      <c r="E20" s="123"/>
    </row>
    <row r="21" spans="1:6" s="2" customFormat="1" x14ac:dyDescent="0.2">
      <c r="A21" s="117"/>
      <c r="B21" s="118"/>
      <c r="C21" s="122"/>
      <c r="D21" s="122"/>
      <c r="E21" s="123"/>
    </row>
    <row r="22" spans="1:6" s="2" customFormat="1" x14ac:dyDescent="0.2">
      <c r="A22" s="121"/>
      <c r="B22" s="118"/>
      <c r="C22" s="122"/>
      <c r="D22" s="122"/>
      <c r="E22" s="123"/>
    </row>
    <row r="23" spans="1:6" s="2" customFormat="1" x14ac:dyDescent="0.2">
      <c r="A23" s="121"/>
      <c r="B23" s="118"/>
      <c r="C23" s="122"/>
      <c r="D23" s="122"/>
      <c r="E23" s="123"/>
    </row>
    <row r="24" spans="1:6" s="2" customFormat="1" ht="11.25" hidden="1" customHeight="1" x14ac:dyDescent="0.2">
      <c r="A24" s="98"/>
      <c r="B24" s="95"/>
      <c r="C24" s="99"/>
      <c r="D24" s="99"/>
      <c r="E24" s="100"/>
    </row>
    <row r="25" spans="1:6" ht="34.5" customHeight="1" x14ac:dyDescent="0.2">
      <c r="A25" s="53" t="s">
        <v>144</v>
      </c>
      <c r="B25" s="62">
        <f>SUM(B11:B24)</f>
        <v>767.06999999999994</v>
      </c>
      <c r="C25" s="70" t="str">
        <f>IF(SUBTOTAL(3,B11:B24)=SUBTOTAL(103,B11:B24),'Summary and sign-off'!$A$48,'Summary and sign-off'!$A$49)</f>
        <v>Check - there are no hidden rows with data</v>
      </c>
      <c r="D25" s="139" t="str">
        <f>IF('Summary and sign-off'!F58='Summary and sign-off'!F54,'Summary and sign-off'!A51,'Summary and sign-off'!A50)</f>
        <v>Check - each entry provides sufficient information</v>
      </c>
      <c r="E25" s="139"/>
      <c r="F25" s="2"/>
    </row>
    <row r="26" spans="1:6" x14ac:dyDescent="0.2">
      <c r="A26" s="18"/>
      <c r="B26" s="17"/>
      <c r="C26" s="17"/>
      <c r="D26" s="17"/>
      <c r="E26" s="17"/>
    </row>
    <row r="27" spans="1:6" x14ac:dyDescent="0.2">
      <c r="A27" s="18" t="s">
        <v>74</v>
      </c>
      <c r="B27" s="19"/>
      <c r="C27" s="17"/>
      <c r="D27" s="17"/>
      <c r="E27" s="17"/>
    </row>
    <row r="28" spans="1:6" ht="12.75" customHeight="1" x14ac:dyDescent="0.2">
      <c r="A28" s="20" t="s">
        <v>145</v>
      </c>
      <c r="B28" s="20"/>
      <c r="C28" s="20"/>
      <c r="D28" s="20"/>
      <c r="E28" s="20"/>
    </row>
    <row r="29" spans="1:6" x14ac:dyDescent="0.2">
      <c r="A29" s="20" t="s">
        <v>146</v>
      </c>
      <c r="B29" s="20"/>
      <c r="C29" s="28"/>
      <c r="D29" s="28"/>
      <c r="E29" s="28"/>
    </row>
    <row r="30" spans="1:6" x14ac:dyDescent="0.2">
      <c r="A30" s="20" t="s">
        <v>80</v>
      </c>
      <c r="B30" s="19"/>
      <c r="C30" s="17"/>
      <c r="D30" s="17"/>
      <c r="E30" s="17"/>
      <c r="F30" s="17"/>
    </row>
    <row r="31" spans="1:6" x14ac:dyDescent="0.2">
      <c r="A31" s="20" t="s">
        <v>147</v>
      </c>
      <c r="B31" s="20"/>
      <c r="C31" s="28"/>
      <c r="D31" s="28"/>
      <c r="E31" s="28"/>
    </row>
    <row r="32" spans="1:6" ht="12.75" customHeight="1" x14ac:dyDescent="0.2">
      <c r="A32" s="20" t="s">
        <v>148</v>
      </c>
      <c r="B32" s="20"/>
      <c r="C32" s="22"/>
      <c r="D32" s="22"/>
      <c r="E32" s="22"/>
    </row>
    <row r="33" spans="1:5" x14ac:dyDescent="0.2">
      <c r="A33" s="17"/>
      <c r="B33" s="17"/>
      <c r="C33" s="17"/>
      <c r="D33" s="17"/>
      <c r="E33" s="17"/>
    </row>
  </sheetData>
  <sheetProtection formatCells="0" insertRows="0" deleteRows="0"/>
  <mergeCells count="10">
    <mergeCell ref="D25:E25"/>
    <mergeCell ref="B6:E6"/>
    <mergeCell ref="B5:E5"/>
    <mergeCell ref="A1:E1"/>
    <mergeCell ref="A9:E9"/>
    <mergeCell ref="B2:E2"/>
    <mergeCell ref="B3:E3"/>
    <mergeCell ref="B4:E4"/>
    <mergeCell ref="A8:E8"/>
    <mergeCell ref="B7:E7"/>
  </mergeCells>
  <dataValidations count="3">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11 A24" xr:uid="{00000000-0002-0000-0300-000000000000}">
      <formula1>$B$4</formula1>
      <formula2>$B$5</formula2>
    </dataValidation>
    <dataValidation allowBlank="1" showInputMessage="1" showErrorMessage="1" prompt="Insert additional rows as needed:_x000a_- 'right click' on a row number (left of screen)_x000a_- select 'Insert' (this will insert a row above it)" sqref="A10" xr:uid="{00000000-0002-0000-0300-000001000000}"/>
    <dataValidation type="date" errorStyle="warning" allowBlank="1" showInputMessage="1" showErrorMessage="1" error="This date may be outside the timeframe indicated (eg 2018/19 year)" prompt="Any non-standard date format or date outside the disclosure period (typically 1 July - 30 June) will raise an alert. Check entry and select 'Yes' to accept/continue." sqref="A12 A13 A14 A15 A16 A17 A18 A19 A20 A21 A22 A23" xr:uid="{9A7E9F63-43B8-46EF-8656-0D5E1A7A706A}">
      <formula1>$B$4</formula1>
      <formula2>$B$5</formula2>
    </dataValidation>
  </dataValidations>
  <printOptions gridLines="1"/>
  <pageMargins left="0.70866141732283472" right="0.70866141732283472" top="0.74803149606299213" bottom="0.74803149606299213" header="0.31496062992125984" footer="0.31496062992125984"/>
  <pageSetup paperSize="9" scale="69" fitToHeight="0" orientation="landscape" r:id="rId1"/>
  <headerFooter alignWithMargins="0">
    <oddFooter>&amp;LCE Expense Disclosure Workbook 2018&amp;RWorksheet - Hospitality</oddFooter>
  </headerFooter>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r:uid="{00000000-0002-0000-0300-000002000000}">
          <x14:formula1>
            <xm:f>'Summary and sign-off'!$A$27:$A$28</xm:f>
          </x14:formula1>
          <xm:sqref>B6:E6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r:uid="{00000000-0002-0000-0300-000003000000}">
          <x14:formula1>
            <xm:f>'Summary and sign-off'!$A$29:$A$30</xm:f>
          </x14:formula1>
          <xm:sqref>B7:E7</xm:sqref>
        </x14:dataValidation>
        <x14:dataValidation type="decimal" operator="greaterThan" allowBlank="1" showInputMessage="1" showErrorMessage="1" error="This cell must contain a dollar figure" xr:uid="{00000000-0002-0000-0300-000004000000}">
          <x14:formula1>
            <xm:f>'Summary and sign-off'!$A$47</xm:f>
          </x14:formula1>
          <xm:sqref>B11:B24</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tint="0.39997558519241921"/>
    <pageSetUpPr fitToPage="1"/>
  </sheetPr>
  <dimension ref="A1:M44"/>
  <sheetViews>
    <sheetView zoomScaleNormal="100" workbookViewId="0">
      <selection activeCell="B7" sqref="B7:E7"/>
    </sheetView>
  </sheetViews>
  <sheetFormatPr defaultColWidth="0" defaultRowHeight="12.75" zeroHeight="1" x14ac:dyDescent="0.2"/>
  <cols>
    <col min="1" max="1" width="35.7109375" customWidth="1"/>
    <col min="2" max="2" width="14.28515625" customWidth="1"/>
    <col min="3" max="3" width="71.42578125" customWidth="1"/>
    <col min="4" max="4" width="50" customWidth="1"/>
    <col min="5" max="5" width="21.42578125" customWidth="1"/>
    <col min="6" max="6" width="36.85546875" customWidth="1"/>
    <col min="7" max="10" width="9.140625" hidden="1" customWidth="1"/>
    <col min="11" max="13" width="0" hidden="1" customWidth="1"/>
    <col min="14" max="16384" width="9.140625" hidden="1"/>
  </cols>
  <sheetData>
    <row r="1" spans="1:6" ht="26.25" customHeight="1" x14ac:dyDescent="0.2">
      <c r="A1" s="140" t="s">
        <v>110</v>
      </c>
      <c r="B1" s="140"/>
      <c r="C1" s="140"/>
      <c r="D1" s="140"/>
      <c r="E1" s="140"/>
    </row>
    <row r="2" spans="1:6" ht="21" customHeight="1" x14ac:dyDescent="0.2">
      <c r="A2" s="3" t="s">
        <v>111</v>
      </c>
      <c r="B2" s="138" t="s">
        <v>213</v>
      </c>
      <c r="C2" s="138"/>
      <c r="D2" s="138"/>
      <c r="E2" s="138"/>
    </row>
    <row r="3" spans="1:6" ht="31.5" x14ac:dyDescent="0.2">
      <c r="A3" s="3" t="s">
        <v>149</v>
      </c>
      <c r="B3" s="138" t="s">
        <v>234</v>
      </c>
      <c r="C3" s="138"/>
      <c r="D3" s="138"/>
      <c r="E3" s="138"/>
    </row>
    <row r="4" spans="1:6" ht="21" customHeight="1" x14ac:dyDescent="0.2">
      <c r="A4" s="3" t="s">
        <v>113</v>
      </c>
      <c r="B4" s="138">
        <v>44743</v>
      </c>
      <c r="C4" s="138"/>
      <c r="D4" s="138"/>
      <c r="E4" s="138"/>
    </row>
    <row r="5" spans="1:6" ht="21" customHeight="1" x14ac:dyDescent="0.2">
      <c r="A5" s="3" t="s">
        <v>114</v>
      </c>
      <c r="B5" s="138">
        <v>45011</v>
      </c>
      <c r="C5" s="138"/>
      <c r="D5" s="138"/>
      <c r="E5" s="138"/>
    </row>
    <row r="6" spans="1:6" ht="21" customHeight="1" x14ac:dyDescent="0.2">
      <c r="A6" s="3" t="s">
        <v>115</v>
      </c>
      <c r="B6" s="133" t="s">
        <v>82</v>
      </c>
      <c r="C6" s="133"/>
      <c r="D6" s="133"/>
      <c r="E6" s="133"/>
      <c r="F6" s="23"/>
    </row>
    <row r="7" spans="1:6" ht="21" customHeight="1" x14ac:dyDescent="0.2">
      <c r="A7" s="3" t="s">
        <v>56</v>
      </c>
      <c r="B7" s="133" t="s">
        <v>84</v>
      </c>
      <c r="C7" s="133"/>
      <c r="D7" s="133"/>
      <c r="E7" s="133"/>
      <c r="F7" s="23"/>
    </row>
    <row r="8" spans="1:6" ht="35.25" customHeight="1" x14ac:dyDescent="0.2">
      <c r="A8" s="143" t="s">
        <v>150</v>
      </c>
      <c r="B8" s="143"/>
      <c r="C8" s="150"/>
      <c r="D8" s="150"/>
      <c r="E8" s="150"/>
    </row>
    <row r="9" spans="1:6" ht="35.25" customHeight="1" x14ac:dyDescent="0.2">
      <c r="A9" s="151" t="s">
        <v>151</v>
      </c>
      <c r="B9" s="152"/>
      <c r="C9" s="152"/>
      <c r="D9" s="152"/>
      <c r="E9" s="152"/>
    </row>
    <row r="10" spans="1:6" ht="27" customHeight="1" x14ac:dyDescent="0.2">
      <c r="A10" s="24" t="s">
        <v>119</v>
      </c>
      <c r="B10" s="24" t="s">
        <v>63</v>
      </c>
      <c r="C10" s="24" t="s">
        <v>152</v>
      </c>
      <c r="D10" s="24" t="s">
        <v>153</v>
      </c>
      <c r="E10" s="24" t="s">
        <v>123</v>
      </c>
      <c r="F10" s="20"/>
    </row>
    <row r="11" spans="1:6" s="2" customFormat="1" hidden="1" x14ac:dyDescent="0.2">
      <c r="A11" s="98"/>
      <c r="B11" s="95"/>
      <c r="C11" s="99"/>
      <c r="D11" s="99"/>
      <c r="E11" s="100"/>
    </row>
    <row r="12" spans="1:6" s="2" customFormat="1" x14ac:dyDescent="0.2">
      <c r="A12" s="117">
        <v>44743</v>
      </c>
      <c r="B12" s="118">
        <v>32</v>
      </c>
      <c r="C12" s="122" t="s">
        <v>214</v>
      </c>
      <c r="D12" s="122" t="s">
        <v>215</v>
      </c>
      <c r="E12" s="123" t="s">
        <v>172</v>
      </c>
    </row>
    <row r="13" spans="1:6" s="2" customFormat="1" x14ac:dyDescent="0.2">
      <c r="A13" s="117">
        <v>44750</v>
      </c>
      <c r="B13" s="118">
        <v>375</v>
      </c>
      <c r="C13" s="122" t="s">
        <v>216</v>
      </c>
      <c r="D13" s="122" t="s">
        <v>217</v>
      </c>
      <c r="E13" s="123" t="s">
        <v>172</v>
      </c>
    </row>
    <row r="14" spans="1:6" s="2" customFormat="1" x14ac:dyDescent="0.2">
      <c r="A14" s="117">
        <v>44774</v>
      </c>
      <c r="B14" s="118">
        <v>32</v>
      </c>
      <c r="C14" s="122" t="s">
        <v>214</v>
      </c>
      <c r="D14" s="122" t="s">
        <v>218</v>
      </c>
      <c r="E14" s="123" t="s">
        <v>172</v>
      </c>
    </row>
    <row r="15" spans="1:6" s="2" customFormat="1" x14ac:dyDescent="0.2">
      <c r="A15" s="117">
        <v>44785</v>
      </c>
      <c r="B15" s="118">
        <v>375</v>
      </c>
      <c r="C15" s="122" t="s">
        <v>216</v>
      </c>
      <c r="D15" s="122" t="s">
        <v>217</v>
      </c>
      <c r="E15" s="123" t="s">
        <v>172</v>
      </c>
    </row>
    <row r="16" spans="1:6" s="2" customFormat="1" x14ac:dyDescent="0.2">
      <c r="A16" s="117">
        <v>44805</v>
      </c>
      <c r="B16" s="118">
        <v>34.82</v>
      </c>
      <c r="C16" s="122" t="s">
        <v>214</v>
      </c>
      <c r="D16" s="122" t="s">
        <v>219</v>
      </c>
      <c r="E16" s="123" t="s">
        <v>172</v>
      </c>
    </row>
    <row r="17" spans="1:5" s="2" customFormat="1" x14ac:dyDescent="0.2">
      <c r="A17" s="117">
        <v>44813</v>
      </c>
      <c r="B17" s="118">
        <v>375</v>
      </c>
      <c r="C17" s="122" t="s">
        <v>216</v>
      </c>
      <c r="D17" s="122" t="s">
        <v>217</v>
      </c>
      <c r="E17" s="123" t="s">
        <v>172</v>
      </c>
    </row>
    <row r="18" spans="1:5" s="2" customFormat="1" x14ac:dyDescent="0.2">
      <c r="A18" s="117">
        <v>44835</v>
      </c>
      <c r="B18" s="118">
        <v>32</v>
      </c>
      <c r="C18" s="122" t="s">
        <v>214</v>
      </c>
      <c r="D18" s="122" t="s">
        <v>220</v>
      </c>
      <c r="E18" s="123" t="s">
        <v>172</v>
      </c>
    </row>
    <row r="19" spans="1:5" s="2" customFormat="1" x14ac:dyDescent="0.2">
      <c r="A19" s="117">
        <v>44835</v>
      </c>
      <c r="B19" s="118">
        <v>26.09</v>
      </c>
      <c r="C19" s="122" t="s">
        <v>214</v>
      </c>
      <c r="D19" s="122" t="s">
        <v>232</v>
      </c>
      <c r="E19" s="123" t="s">
        <v>231</v>
      </c>
    </row>
    <row r="20" spans="1:5" s="2" customFormat="1" x14ac:dyDescent="0.2">
      <c r="A20" s="117">
        <v>44845</v>
      </c>
      <c r="B20" s="118">
        <v>375</v>
      </c>
      <c r="C20" s="122" t="s">
        <v>216</v>
      </c>
      <c r="D20" s="122" t="s">
        <v>217</v>
      </c>
      <c r="E20" s="123" t="s">
        <v>172</v>
      </c>
    </row>
    <row r="21" spans="1:5" s="2" customFormat="1" x14ac:dyDescent="0.2">
      <c r="A21" s="117">
        <v>44866</v>
      </c>
      <c r="B21" s="118">
        <v>32.340000000000003</v>
      </c>
      <c r="C21" s="122" t="s">
        <v>214</v>
      </c>
      <c r="D21" s="122" t="s">
        <v>221</v>
      </c>
      <c r="E21" s="123" t="s">
        <v>172</v>
      </c>
    </row>
    <row r="22" spans="1:5" s="2" customFormat="1" x14ac:dyDescent="0.2">
      <c r="A22" s="117">
        <v>44896</v>
      </c>
      <c r="B22" s="118">
        <v>32.340000000000003</v>
      </c>
      <c r="C22" s="122" t="s">
        <v>214</v>
      </c>
      <c r="D22" s="122" t="s">
        <v>222</v>
      </c>
      <c r="E22" s="123" t="s">
        <v>172</v>
      </c>
    </row>
    <row r="23" spans="1:5" s="2" customFormat="1" x14ac:dyDescent="0.2">
      <c r="A23" s="121">
        <v>44927</v>
      </c>
      <c r="B23" s="118">
        <v>32</v>
      </c>
      <c r="C23" s="122" t="s">
        <v>214</v>
      </c>
      <c r="D23" s="122" t="s">
        <v>223</v>
      </c>
      <c r="E23" s="123" t="s">
        <v>172</v>
      </c>
    </row>
    <row r="24" spans="1:5" s="2" customFormat="1" x14ac:dyDescent="0.2">
      <c r="A24" s="121">
        <v>44958</v>
      </c>
      <c r="B24" s="118">
        <v>32.17</v>
      </c>
      <c r="C24" s="122" t="s">
        <v>214</v>
      </c>
      <c r="D24" s="122" t="s">
        <v>224</v>
      </c>
      <c r="E24" s="123" t="s">
        <v>172</v>
      </c>
    </row>
    <row r="25" spans="1:5" s="2" customFormat="1" x14ac:dyDescent="0.2">
      <c r="A25" s="121">
        <v>44986</v>
      </c>
      <c r="B25" s="118">
        <v>33.700000000000003</v>
      </c>
      <c r="C25" s="122" t="s">
        <v>214</v>
      </c>
      <c r="D25" s="122" t="s">
        <v>225</v>
      </c>
      <c r="E25" s="123" t="s">
        <v>172</v>
      </c>
    </row>
    <row r="26" spans="1:5" s="2" customFormat="1" x14ac:dyDescent="0.2">
      <c r="A26" s="121">
        <v>45017</v>
      </c>
      <c r="B26" s="118">
        <v>32</v>
      </c>
      <c r="C26" s="122" t="s">
        <v>214</v>
      </c>
      <c r="D26" s="122" t="s">
        <v>226</v>
      </c>
      <c r="E26" s="123" t="s">
        <v>172</v>
      </c>
    </row>
    <row r="27" spans="1:5" s="2" customFormat="1" x14ac:dyDescent="0.2">
      <c r="A27" s="121"/>
      <c r="B27" s="118"/>
      <c r="C27" s="122"/>
      <c r="D27" s="122"/>
      <c r="E27" s="123"/>
    </row>
    <row r="28" spans="1:5" s="2" customFormat="1" x14ac:dyDescent="0.2">
      <c r="A28" s="121"/>
      <c r="B28" s="118"/>
      <c r="C28" s="122"/>
      <c r="D28" s="122"/>
      <c r="E28" s="123"/>
    </row>
    <row r="29" spans="1:5" s="2" customFormat="1" hidden="1" x14ac:dyDescent="0.2">
      <c r="A29" s="98"/>
      <c r="B29" s="95"/>
      <c r="C29" s="99"/>
      <c r="D29" s="99"/>
      <c r="E29" s="100"/>
    </row>
    <row r="30" spans="1:5" ht="34.5" customHeight="1" x14ac:dyDescent="0.2">
      <c r="A30" s="53" t="s">
        <v>154</v>
      </c>
      <c r="B30" s="62">
        <f>SUM(B11:B29)</f>
        <v>1851.46</v>
      </c>
      <c r="C30" s="70" t="str">
        <f>IF(SUBTOTAL(3,B11:B29)=SUBTOTAL(103,B11:B29),'Summary and sign-off'!$A$48,'Summary and sign-off'!$A$49)</f>
        <v>Check - there are no hidden rows with data</v>
      </c>
      <c r="D30" s="139" t="str">
        <f>IF('Summary and sign-off'!F59='Summary and sign-off'!F54,'Summary and sign-off'!A51,'Summary and sign-off'!A50)</f>
        <v>Check - each entry provides sufficient information</v>
      </c>
      <c r="E30" s="139"/>
    </row>
    <row r="31" spans="1:5" ht="14.1" customHeight="1" x14ac:dyDescent="0.2">
      <c r="B31" s="17"/>
      <c r="C31" s="17"/>
      <c r="D31" s="17"/>
      <c r="E31" s="17"/>
    </row>
    <row r="32" spans="1:5" x14ac:dyDescent="0.2">
      <c r="A32" s="18" t="s">
        <v>155</v>
      </c>
      <c r="B32" s="17"/>
      <c r="C32" s="17"/>
      <c r="D32" s="17"/>
      <c r="E32" s="17"/>
    </row>
    <row r="33" spans="1:6" ht="12.6" customHeight="1" x14ac:dyDescent="0.2">
      <c r="A33" s="20" t="s">
        <v>133</v>
      </c>
      <c r="B33" s="17"/>
      <c r="C33" s="17"/>
      <c r="D33" s="17"/>
      <c r="E33" s="17"/>
    </row>
    <row r="34" spans="1:6" x14ac:dyDescent="0.2">
      <c r="A34" s="20" t="s">
        <v>80</v>
      </c>
      <c r="B34" s="19"/>
      <c r="C34" s="17"/>
      <c r="D34" s="17"/>
      <c r="E34" s="17"/>
      <c r="F34" s="17"/>
    </row>
    <row r="35" spans="1:6" x14ac:dyDescent="0.2">
      <c r="A35" s="20" t="s">
        <v>147</v>
      </c>
      <c r="C35" s="17"/>
      <c r="D35" s="17"/>
      <c r="E35" s="17"/>
      <c r="F35" s="17"/>
    </row>
    <row r="36" spans="1:6" ht="12.75" customHeight="1" x14ac:dyDescent="0.2">
      <c r="A36" s="20" t="s">
        <v>148</v>
      </c>
      <c r="B36" s="25"/>
      <c r="C36" s="22"/>
      <c r="D36" s="22"/>
      <c r="E36" s="22"/>
      <c r="F36" s="22"/>
    </row>
    <row r="37" spans="1:6" x14ac:dyDescent="0.2">
      <c r="B37" s="26"/>
      <c r="C37" s="17"/>
      <c r="D37" s="17"/>
      <c r="E37" s="17"/>
    </row>
    <row r="38" spans="1:6" hidden="1" x14ac:dyDescent="0.2">
      <c r="A38" s="17"/>
      <c r="B38" s="17"/>
      <c r="C38" s="17"/>
      <c r="D38" s="17"/>
    </row>
    <row r="39" spans="1:6" ht="12.75" hidden="1" customHeight="1" x14ac:dyDescent="0.2"/>
    <row r="40" spans="1:6" hidden="1" x14ac:dyDescent="0.2">
      <c r="A40" s="17"/>
      <c r="B40" s="17"/>
      <c r="C40" s="17"/>
      <c r="D40" s="17"/>
      <c r="E40" s="17"/>
    </row>
    <row r="41" spans="1:6" hidden="1" x14ac:dyDescent="0.2">
      <c r="A41" s="17"/>
      <c r="B41" s="17"/>
      <c r="C41" s="17"/>
      <c r="D41" s="17"/>
      <c r="E41" s="17"/>
    </row>
    <row r="42" spans="1:6" hidden="1" x14ac:dyDescent="0.2">
      <c r="A42" s="17"/>
      <c r="B42" s="17"/>
      <c r="C42" s="17"/>
      <c r="D42" s="17"/>
      <c r="E42" s="17"/>
    </row>
    <row r="43" spans="1:6" hidden="1" x14ac:dyDescent="0.2">
      <c r="A43" s="17"/>
      <c r="B43" s="17"/>
      <c r="C43" s="17"/>
      <c r="D43" s="17"/>
      <c r="E43" s="17"/>
    </row>
    <row r="44" spans="1:6" hidden="1" x14ac:dyDescent="0.2">
      <c r="A44" s="17"/>
      <c r="B44" s="17"/>
      <c r="C44" s="17"/>
      <c r="D44" s="17"/>
      <c r="E44" s="17"/>
    </row>
  </sheetData>
  <sheetProtection formatCells="0" insertRows="0" deleteRows="0"/>
  <mergeCells count="10">
    <mergeCell ref="D30:E30"/>
    <mergeCell ref="B6:E6"/>
    <mergeCell ref="B5:E5"/>
    <mergeCell ref="B7:E7"/>
    <mergeCell ref="A1:E1"/>
    <mergeCell ref="B2:E2"/>
    <mergeCell ref="B3:E3"/>
    <mergeCell ref="B4:E4"/>
    <mergeCell ref="A9:E9"/>
    <mergeCell ref="A8:E8"/>
  </mergeCells>
  <dataValidations count="3">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11 A29" xr:uid="{00000000-0002-0000-0400-000000000000}">
      <formula1>$B$4</formula1>
      <formula2>$B$5</formula2>
    </dataValidation>
    <dataValidation allowBlank="1" showInputMessage="1" showErrorMessage="1" prompt="Insert additional rows as needed:_x000a_- 'right click' on a row number (left of screen)_x000a_- select 'Insert' (this will insert a row above it)" sqref="A10" xr:uid="{00000000-0002-0000-0400-000001000000}"/>
    <dataValidation type="date" errorStyle="warning" allowBlank="1" showInputMessage="1" showErrorMessage="1" error="This date may be outside the timeframe indicated (eg 2018/19 year)" prompt="Any non-standard date format or date outside the disclosure period (typically 1 July - 30 June) will raise an alert. Check entry and select 'Yes' to accept/continue." sqref="A12 A13 A14 A15 A16 A17 A18 A19:A20 A21 A22 A23:A27 A28" xr:uid="{687D4BD6-8F5F-4681-B352-360D3908846F}">
      <formula1>$B$4</formula1>
      <formula2>$B$5</formula2>
    </dataValidation>
  </dataValidations>
  <printOptions gridLines="1"/>
  <pageMargins left="0.70866141732283472" right="0.70866141732283472" top="0.74803149606299213" bottom="0.74803149606299213" header="0.31496062992125984" footer="0.31496062992125984"/>
  <pageSetup paperSize="9" scale="69" fitToHeight="0" orientation="landscape" r:id="rId1"/>
  <headerFooter alignWithMargins="0">
    <oddFooter>&amp;LCE Expense Disclosure Workbook 2018&amp;RWorksheet - All other expenses</oddFooter>
  </headerFooter>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r:uid="{00000000-0002-0000-0400-000002000000}">
          <x14:formula1>
            <xm:f>'Summary and sign-off'!$A$27:$A$28</xm:f>
          </x14:formula1>
          <xm:sqref>B6:E6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r:uid="{00000000-0002-0000-0400-000003000000}">
          <x14:formula1>
            <xm:f>'Summary and sign-off'!$A$29:$A$30</xm:f>
          </x14:formula1>
          <xm:sqref>B7:E7</xm:sqref>
        </x14:dataValidation>
        <x14:dataValidation type="decimal" operator="greaterThan" allowBlank="1" showInputMessage="1" showErrorMessage="1" error="This cell must contain a dollar figure" xr:uid="{00000000-0002-0000-0400-000004000000}">
          <x14:formula1>
            <xm:f>'Summary and sign-off'!$A$47</xm:f>
          </x14:formula1>
          <xm:sqref>B11:B29</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8" tint="-0.249977111117893"/>
    <pageSetUpPr fitToPage="1"/>
  </sheetPr>
  <dimension ref="A1:J45"/>
  <sheetViews>
    <sheetView zoomScaleNormal="100" workbookViewId="0">
      <selection activeCell="B7" sqref="B7:F7"/>
    </sheetView>
  </sheetViews>
  <sheetFormatPr defaultColWidth="0" defaultRowHeight="12.75" zeroHeight="1" x14ac:dyDescent="0.2"/>
  <cols>
    <col min="1" max="1" width="35.7109375" customWidth="1"/>
    <col min="2" max="2" width="46.85546875" customWidth="1"/>
    <col min="3" max="3" width="22.140625" customWidth="1"/>
    <col min="4" max="4" width="25.42578125" customWidth="1"/>
    <col min="5" max="6" width="35.7109375" customWidth="1"/>
    <col min="7" max="7" width="38" customWidth="1"/>
    <col min="8" max="10" width="9.140625" hidden="1" customWidth="1"/>
    <col min="11" max="15" width="0" hidden="1" customWidth="1"/>
  </cols>
  <sheetData>
    <row r="1" spans="1:6" ht="26.25" customHeight="1" x14ac:dyDescent="0.2">
      <c r="A1" s="140" t="s">
        <v>156</v>
      </c>
      <c r="B1" s="140"/>
      <c r="C1" s="140"/>
      <c r="D1" s="140"/>
      <c r="E1" s="140"/>
      <c r="F1" s="140"/>
    </row>
    <row r="2" spans="1:6" ht="21" customHeight="1" x14ac:dyDescent="0.2">
      <c r="A2" s="3" t="s">
        <v>111</v>
      </c>
      <c r="B2" s="138" t="s">
        <v>213</v>
      </c>
      <c r="C2" s="138"/>
      <c r="D2" s="138"/>
      <c r="E2" s="138"/>
      <c r="F2" s="138"/>
    </row>
    <row r="3" spans="1:6" ht="31.5" x14ac:dyDescent="0.2">
      <c r="A3" s="3" t="s">
        <v>112</v>
      </c>
      <c r="B3" s="138" t="s">
        <v>234</v>
      </c>
      <c r="C3" s="138"/>
      <c r="D3" s="138"/>
      <c r="E3" s="138"/>
      <c r="F3" s="138"/>
    </row>
    <row r="4" spans="1:6" ht="21" customHeight="1" x14ac:dyDescent="0.2">
      <c r="A4" s="3" t="s">
        <v>113</v>
      </c>
      <c r="B4" s="138">
        <v>44743</v>
      </c>
      <c r="C4" s="138"/>
      <c r="D4" s="138"/>
      <c r="E4" s="138"/>
      <c r="F4" s="138"/>
    </row>
    <row r="5" spans="1:6" ht="21" customHeight="1" x14ac:dyDescent="0.2">
      <c r="A5" s="3" t="s">
        <v>114</v>
      </c>
      <c r="B5" s="138">
        <v>45011</v>
      </c>
      <c r="C5" s="138"/>
      <c r="D5" s="138"/>
      <c r="E5" s="138"/>
      <c r="F5" s="138"/>
    </row>
    <row r="6" spans="1:6" ht="21" customHeight="1" x14ac:dyDescent="0.2">
      <c r="A6" s="3" t="s">
        <v>157</v>
      </c>
      <c r="B6" s="133" t="s">
        <v>81</v>
      </c>
      <c r="C6" s="133"/>
      <c r="D6" s="133"/>
      <c r="E6" s="133"/>
      <c r="F6" s="133"/>
    </row>
    <row r="7" spans="1:6" ht="21" customHeight="1" x14ac:dyDescent="0.2">
      <c r="A7" s="3" t="s">
        <v>56</v>
      </c>
      <c r="B7" s="133" t="s">
        <v>84</v>
      </c>
      <c r="C7" s="133"/>
      <c r="D7" s="133"/>
      <c r="E7" s="133"/>
      <c r="F7" s="133"/>
    </row>
    <row r="8" spans="1:6" ht="36" customHeight="1" x14ac:dyDescent="0.2">
      <c r="A8" s="143" t="s">
        <v>158</v>
      </c>
      <c r="B8" s="143"/>
      <c r="C8" s="143"/>
      <c r="D8" s="143"/>
      <c r="E8" s="143"/>
      <c r="F8" s="143"/>
    </row>
    <row r="9" spans="1:6" ht="36" customHeight="1" x14ac:dyDescent="0.2">
      <c r="A9" s="151" t="s">
        <v>159</v>
      </c>
      <c r="B9" s="152"/>
      <c r="C9" s="152"/>
      <c r="D9" s="152"/>
      <c r="E9" s="152"/>
      <c r="F9" s="152"/>
    </row>
    <row r="10" spans="1:6" ht="39" customHeight="1" x14ac:dyDescent="0.2">
      <c r="A10" s="24" t="s">
        <v>119</v>
      </c>
      <c r="B10" s="112" t="s">
        <v>160</v>
      </c>
      <c r="C10" s="112" t="s">
        <v>161</v>
      </c>
      <c r="D10" s="112" t="s">
        <v>162</v>
      </c>
      <c r="E10" s="112" t="s">
        <v>163</v>
      </c>
      <c r="F10" s="112" t="s">
        <v>164</v>
      </c>
    </row>
    <row r="11" spans="1:6" s="2" customFormat="1" ht="38.25" x14ac:dyDescent="0.2">
      <c r="A11" s="117">
        <v>44790</v>
      </c>
      <c r="B11" s="122" t="s">
        <v>227</v>
      </c>
      <c r="C11" s="125" t="s">
        <v>97</v>
      </c>
      <c r="D11" s="122" t="s">
        <v>228</v>
      </c>
      <c r="E11" s="126">
        <v>90</v>
      </c>
      <c r="F11" s="123" t="s">
        <v>229</v>
      </c>
    </row>
    <row r="12" spans="1:6" s="2" customFormat="1" ht="76.5" x14ac:dyDescent="0.2">
      <c r="A12" s="117">
        <v>44958</v>
      </c>
      <c r="B12" s="124" t="s">
        <v>243</v>
      </c>
      <c r="C12" s="125" t="s">
        <v>97</v>
      </c>
      <c r="D12" s="124" t="s">
        <v>230</v>
      </c>
      <c r="E12" s="126">
        <v>995</v>
      </c>
      <c r="F12" s="127" t="s">
        <v>245</v>
      </c>
    </row>
    <row r="13" spans="1:6" s="2" customFormat="1" x14ac:dyDescent="0.2">
      <c r="A13" s="117"/>
      <c r="B13" s="124"/>
      <c r="C13" s="125"/>
      <c r="D13" s="124"/>
      <c r="E13" s="126"/>
      <c r="F13" s="127"/>
    </row>
    <row r="14" spans="1:6" s="2" customFormat="1" x14ac:dyDescent="0.2">
      <c r="A14" s="117"/>
      <c r="B14" s="124"/>
      <c r="C14" s="125"/>
      <c r="D14" s="124"/>
      <c r="E14" s="126"/>
      <c r="F14" s="127"/>
    </row>
    <row r="15" spans="1:6" s="2" customFormat="1" x14ac:dyDescent="0.2">
      <c r="A15" s="117"/>
      <c r="B15" s="124"/>
      <c r="C15" s="125"/>
      <c r="D15" s="124"/>
      <c r="E15" s="126"/>
      <c r="F15" s="127"/>
    </row>
    <row r="16" spans="1:6" s="2" customFormat="1" x14ac:dyDescent="0.2">
      <c r="A16" s="117"/>
      <c r="B16" s="124"/>
      <c r="C16" s="125"/>
      <c r="D16" s="124"/>
      <c r="E16" s="126"/>
      <c r="F16" s="127"/>
    </row>
    <row r="17" spans="1:7" s="2" customFormat="1" x14ac:dyDescent="0.2">
      <c r="A17" s="117"/>
      <c r="B17" s="124"/>
      <c r="C17" s="125"/>
      <c r="D17" s="124"/>
      <c r="E17" s="126"/>
      <c r="F17" s="127"/>
    </row>
    <row r="18" spans="1:7" s="2" customFormat="1" x14ac:dyDescent="0.2">
      <c r="A18" s="117"/>
      <c r="B18" s="124"/>
      <c r="C18" s="125"/>
      <c r="D18" s="124"/>
      <c r="E18" s="126"/>
      <c r="F18" s="127"/>
    </row>
    <row r="19" spans="1:7" s="2" customFormat="1" x14ac:dyDescent="0.2">
      <c r="A19" s="117"/>
      <c r="B19" s="124"/>
      <c r="C19" s="125"/>
      <c r="D19" s="124"/>
      <c r="E19" s="126"/>
      <c r="F19" s="127"/>
    </row>
    <row r="20" spans="1:7" s="2" customFormat="1" x14ac:dyDescent="0.2">
      <c r="A20" s="117"/>
      <c r="B20" s="124"/>
      <c r="C20" s="125"/>
      <c r="D20" s="124"/>
      <c r="E20" s="126"/>
      <c r="F20" s="127"/>
    </row>
    <row r="21" spans="1:7" s="2" customFormat="1" x14ac:dyDescent="0.2">
      <c r="A21" s="117"/>
      <c r="B21" s="124"/>
      <c r="C21" s="125"/>
      <c r="D21" s="124"/>
      <c r="E21" s="126"/>
      <c r="F21" s="127"/>
    </row>
    <row r="22" spans="1:7" s="2" customFormat="1" x14ac:dyDescent="0.2">
      <c r="A22" s="117"/>
      <c r="B22" s="124"/>
      <c r="C22" s="125"/>
      <c r="D22" s="124"/>
      <c r="E22" s="126"/>
      <c r="F22" s="127"/>
    </row>
    <row r="23" spans="1:7" s="2" customFormat="1" x14ac:dyDescent="0.2">
      <c r="A23" s="117"/>
      <c r="B23" s="124"/>
      <c r="C23" s="125"/>
      <c r="D23" s="124"/>
      <c r="E23" s="126"/>
      <c r="F23" s="127"/>
    </row>
    <row r="24" spans="1:7" s="2" customFormat="1" hidden="1" x14ac:dyDescent="0.2">
      <c r="A24" s="94"/>
      <c r="B24" s="99"/>
      <c r="C24" s="101"/>
      <c r="D24" s="99"/>
      <c r="E24" s="102"/>
      <c r="F24" s="100"/>
    </row>
    <row r="25" spans="1:7" ht="34.5" customHeight="1" x14ac:dyDescent="0.2">
      <c r="A25" s="113" t="s">
        <v>165</v>
      </c>
      <c r="B25" s="114" t="s">
        <v>166</v>
      </c>
      <c r="C25" s="115">
        <f>C26+C27</f>
        <v>2</v>
      </c>
      <c r="D25" s="116" t="str">
        <f>IF(SUBTOTAL(3,C11:C24)=SUBTOTAL(103,C11:C24),'Summary and sign-off'!$A$48,'Summary and sign-off'!$A$49)</f>
        <v>Check - there are no hidden rows with data</v>
      </c>
      <c r="E25" s="139" t="str">
        <f>IF('Summary and sign-off'!F60='Summary and sign-off'!F54,'Summary and sign-off'!A52,'Summary and sign-off'!A50)</f>
        <v>Check - each entry provides sufficient information</v>
      </c>
      <c r="F25" s="139"/>
      <c r="G25" s="2"/>
    </row>
    <row r="26" spans="1:7" ht="25.5" customHeight="1" x14ac:dyDescent="0.25">
      <c r="A26" s="54"/>
      <c r="B26" s="55" t="s">
        <v>97</v>
      </c>
      <c r="C26" s="56">
        <f>COUNTIF(C11:C24,'Summary and sign-off'!A45)</f>
        <v>2</v>
      </c>
      <c r="D26" s="14"/>
      <c r="E26" s="15"/>
      <c r="F26" s="16"/>
    </row>
    <row r="27" spans="1:7" ht="25.5" customHeight="1" x14ac:dyDescent="0.25">
      <c r="A27" s="54"/>
      <c r="B27" s="55" t="s">
        <v>98</v>
      </c>
      <c r="C27" s="56">
        <f>COUNTIF(C11:C24,'Summary and sign-off'!A46)</f>
        <v>0</v>
      </c>
      <c r="D27" s="14"/>
      <c r="E27" s="15"/>
      <c r="F27" s="16"/>
    </row>
    <row r="28" spans="1:7" x14ac:dyDescent="0.2">
      <c r="A28" s="17"/>
      <c r="B28" s="18"/>
      <c r="C28" s="17"/>
      <c r="D28" s="19"/>
      <c r="E28" s="19"/>
      <c r="F28" s="17"/>
    </row>
    <row r="29" spans="1:7" x14ac:dyDescent="0.2">
      <c r="A29" s="18" t="s">
        <v>155</v>
      </c>
      <c r="B29" s="18"/>
      <c r="C29" s="18"/>
      <c r="D29" s="18"/>
      <c r="E29" s="18"/>
      <c r="F29" s="18"/>
    </row>
    <row r="30" spans="1:7" ht="12.6" customHeight="1" x14ac:dyDescent="0.2">
      <c r="A30" s="20" t="s">
        <v>133</v>
      </c>
      <c r="B30" s="17"/>
      <c r="C30" s="17"/>
      <c r="D30" s="17"/>
      <c r="E30" s="17"/>
    </row>
    <row r="31" spans="1:7" x14ac:dyDescent="0.2">
      <c r="A31" s="20" t="s">
        <v>80</v>
      </c>
      <c r="B31" s="19"/>
      <c r="C31" s="17"/>
      <c r="D31" s="17"/>
      <c r="E31" s="17"/>
      <c r="F31" s="17"/>
    </row>
    <row r="32" spans="1:7" x14ac:dyDescent="0.2">
      <c r="A32" s="20" t="s">
        <v>167</v>
      </c>
      <c r="B32" s="21"/>
      <c r="C32" s="21"/>
      <c r="D32" s="21"/>
      <c r="E32" s="21"/>
      <c r="F32" s="21"/>
    </row>
    <row r="33" spans="1:6" ht="12.75" customHeight="1" x14ac:dyDescent="0.2">
      <c r="A33" s="20" t="s">
        <v>168</v>
      </c>
      <c r="B33" s="17"/>
      <c r="C33" s="17"/>
      <c r="D33" s="17"/>
      <c r="E33" s="17"/>
      <c r="F33" s="17"/>
    </row>
    <row r="34" spans="1:6" ht="12.95" customHeight="1" x14ac:dyDescent="0.2">
      <c r="A34" s="20" t="s">
        <v>169</v>
      </c>
      <c r="B34" s="17"/>
      <c r="C34" s="17"/>
      <c r="D34" s="17"/>
      <c r="E34" s="17"/>
      <c r="F34" s="17"/>
    </row>
    <row r="35" spans="1:6" x14ac:dyDescent="0.2">
      <c r="A35" s="20" t="s">
        <v>170</v>
      </c>
      <c r="C35" s="17"/>
      <c r="D35" s="17"/>
      <c r="E35" s="17"/>
      <c r="F35" s="17"/>
    </row>
    <row r="36" spans="1:6" ht="12.75" customHeight="1" x14ac:dyDescent="0.2">
      <c r="A36" s="20" t="s">
        <v>148</v>
      </c>
      <c r="B36" s="20"/>
      <c r="C36" s="22"/>
      <c r="D36" s="22"/>
      <c r="E36" s="22"/>
      <c r="F36" s="22"/>
    </row>
    <row r="37" spans="1:6" ht="12.75" customHeight="1" x14ac:dyDescent="0.2">
      <c r="A37" s="20"/>
      <c r="B37" s="20"/>
      <c r="C37" s="22"/>
      <c r="D37" s="22"/>
      <c r="E37" s="22"/>
      <c r="F37" s="22"/>
    </row>
    <row r="38" spans="1:6" ht="12.75" hidden="1" customHeight="1" x14ac:dyDescent="0.2">
      <c r="A38" s="20"/>
      <c r="B38" s="20"/>
      <c r="C38" s="22"/>
      <c r="D38" s="22"/>
      <c r="E38" s="22"/>
      <c r="F38" s="22"/>
    </row>
    <row r="41" spans="1:6" hidden="1" x14ac:dyDescent="0.2">
      <c r="A41" s="18"/>
      <c r="B41" s="18"/>
      <c r="C41" s="18"/>
      <c r="D41" s="18"/>
      <c r="E41" s="18"/>
      <c r="F41" s="18"/>
    </row>
    <row r="42" spans="1:6" hidden="1" x14ac:dyDescent="0.2">
      <c r="A42" s="18"/>
      <c r="B42" s="18"/>
      <c r="C42" s="18"/>
      <c r="D42" s="18"/>
      <c r="E42" s="18"/>
      <c r="F42" s="18"/>
    </row>
    <row r="43" spans="1:6" hidden="1" x14ac:dyDescent="0.2">
      <c r="A43" s="18"/>
      <c r="B43" s="18"/>
      <c r="C43" s="18"/>
      <c r="D43" s="18"/>
      <c r="E43" s="18"/>
      <c r="F43" s="18"/>
    </row>
    <row r="44" spans="1:6" hidden="1" x14ac:dyDescent="0.2">
      <c r="A44" s="18"/>
      <c r="B44" s="18"/>
      <c r="C44" s="18"/>
      <c r="D44" s="18"/>
      <c r="E44" s="18"/>
      <c r="F44" s="18"/>
    </row>
    <row r="45" spans="1:6" hidden="1" x14ac:dyDescent="0.2">
      <c r="A45" s="18"/>
      <c r="B45" s="18"/>
      <c r="C45" s="18"/>
      <c r="D45" s="18"/>
      <c r="E45" s="18"/>
      <c r="F45" s="18"/>
    </row>
  </sheetData>
  <sheetProtection formatCells="0" insertRows="0" deleteRows="0"/>
  <dataConsolidate/>
  <mergeCells count="10">
    <mergeCell ref="E25:F25"/>
    <mergeCell ref="A8:F8"/>
    <mergeCell ref="A1:F1"/>
    <mergeCell ref="A9:F9"/>
    <mergeCell ref="B2:F2"/>
    <mergeCell ref="B3:F3"/>
    <mergeCell ref="B4:F4"/>
    <mergeCell ref="B7:F7"/>
    <mergeCell ref="B5:F5"/>
    <mergeCell ref="B6:F6"/>
  </mergeCells>
  <dataValidations count="3">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11 A24" xr:uid="{00000000-0002-0000-0500-000000000000}">
      <formula1>$B$4</formula1>
      <formula2>$B$5</formula2>
    </dataValidation>
    <dataValidation allowBlank="1" showInputMessage="1" showErrorMessage="1" prompt="Insert additional rows as needed:_x000a_- 'right click' on a row number (left of screen)_x000a_- select 'Insert' (this will insert a row above it)" sqref="A10" xr:uid="{00000000-0002-0000-0500-000001000000}"/>
    <dataValidation type="date" errorStyle="warning" allowBlank="1" showInputMessage="1" showErrorMessage="1" error="This date may be outside the timeframe indicated (eg 2018/19 year)" prompt="Any non-standard date format or date outside the disclosure period (typically 1 July - 30 June) will raise an alert. Check entry and select 'Yes' to accept/continue." sqref="A12 A13 A14 A15 A16 A17 A18 A19 A20 A21 A22 A23" xr:uid="{E2AC63DE-68EE-4701-85B3-49225E7647B2}">
      <formula1>$B$4</formula1>
      <formula2>$B$5</formula2>
    </dataValidation>
  </dataValidations>
  <printOptions gridLines="1"/>
  <pageMargins left="0.70866141732283472" right="0.70866141732283472" top="0.74803149606299213" bottom="0.74803149606299213" header="0.31496062992125984" footer="0.31496062992125984"/>
  <pageSetup paperSize="9" scale="66" fitToHeight="0" orientation="landscape" r:id="rId1"/>
  <headerFooter alignWithMargins="0">
    <oddFooter>&amp;LCE Expense Disclosure Workbook 2018&amp;RWorksheet - Gifts and benefits</oddFooter>
  </headerFooter>
  <legacyDrawing r:id="rId2"/>
  <extLst>
    <ext xmlns:x14="http://schemas.microsoft.com/office/spreadsheetml/2009/9/main" uri="{CCE6A557-97BC-4b89-ADB6-D9C93CAAB3DF}">
      <x14:dataValidations xmlns:xm="http://schemas.microsoft.com/office/excel/2006/main" count="4">
        <x14:dataValidation type="list" allowBlank="1" showInputMessage="1" showErrorMessage="1" error="Use the drop down list (at the right of the cell)" xr:uid="{00000000-0002-0000-0500-000002000000}">
          <x14:formula1>
            <xm:f>'Summary and sign-off'!$A$45:$A$46</xm:f>
          </x14:formula1>
          <xm:sqref>C11:C24</xm:sqref>
        </x14:dataValidation>
        <x14:dataValidation type="list" errorStyle="information" operator="greaterThan" allowBlank="1" showInputMessage="1" prompt="Provide specific $ value if possible" xr:uid="{00000000-0002-0000-0500-000003000000}">
          <x14:formula1>
            <xm:f>'Summary and sign-off'!$A$39:$A$44</xm:f>
          </x14:formula1>
          <xm:sqref>E11:E24</xm:sqref>
        </x14:dataValidation>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r:uid="{00000000-0002-0000-0500-000004000000}">
          <x14:formula1>
            <xm:f>'Summary and sign-off'!$A$27:$A$28</xm:f>
          </x14:formula1>
          <xm:sqref>B6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r:uid="{00000000-0002-0000-0500-000005000000}">
          <x14:formula1>
            <xm:f>'Summary and sign-off'!$A$29:$A$30</xm:f>
          </x14:formula1>
          <xm:sqref>B7:F7</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Key_x0020_Version xmlns="12165527-d881-4234-97f9-ee139a3f0c31">false</Key_x0020_Version>
    <DOCNUM xmlns="12165527-d881-4234-97f9-ee139a3f0c31" xsi:nil="true"/>
    <Business_x0020_Unit xmlns="12165527-d881-4234-97f9-ee139a3f0c31" xsi:nil="true"/>
    <Cabinet_x0020_Committee xmlns="12165527-d881-4234-97f9-ee139a3f0c31" xsi:nil="true"/>
    <Security_x0020_Classification xmlns="12165527-d881-4234-97f9-ee139a3f0c31" xsi:nil="true"/>
    <Endorsement xmlns="12165527-d881-4234-97f9-ee139a3f0c31" xsi:nil="true"/>
    <File_x0020_No xmlns="12165527-d881-4234-97f9-ee139a3f0c31" xsi:nil="true"/>
    <Class xmlns="12165527-d881-4234-97f9-ee139a3f0c31" xsi:nil="true"/>
    <Precedents xmlns="12165527-d881-4234-97f9-ee139a3f0c31" xsi:nil="true"/>
    <RM_x0020_DOC_x0020_ID xmlns="12165527-d881-4234-97f9-ee139a3f0c31" xsi:nil="true"/>
    <Sec_x0020_Review xmlns="12165527-d881-4234-97f9-ee139a3f0c31" xsi:nil="true"/>
    <SubClass xmlns="12165527-d881-4234-97f9-ee139a3f0c31" xsi:nil="true"/>
    <iManageAuthor xmlns="12165527-d881-4234-97f9-ee139a3f0c31" xsi:nil="true"/>
    <_dlc_DocId xmlns="12165527-d881-4234-97f9-ee139a3f0c31">SSCNZ-871057456-822237</_dlc_DocId>
    <_dlc_DocIdUrl xmlns="12165527-d881-4234-97f9-ee139a3f0c31">
      <Url>https://sscnz.sharepoint.com/sites/sscdms/66262/_layouts/15/DocIdRedir.aspx?ID=SSCNZ-871057456-822237</Url>
      <Description>SSCNZ-871057456-822237</Description>
    </_dlc_DocIdUrl>
  </documentManagement>
</p:properti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iManageDocument" ma:contentTypeID="0x01010054669F8639DE294E941D1F01D6045AA9004910BA11A4C5304E8E4C6F9EFF2E939A" ma:contentTypeVersion="539" ma:contentTypeDescription="" ma:contentTypeScope="" ma:versionID="aa8d61ab23ba349dbdbf6e771bd21625">
  <xsd:schema xmlns:xsd="http://www.w3.org/2001/XMLSchema" xmlns:xs="http://www.w3.org/2001/XMLSchema" xmlns:p="http://schemas.microsoft.com/office/2006/metadata/properties" xmlns:ns2="12165527-d881-4234-97f9-ee139a3f0c31" targetNamespace="http://schemas.microsoft.com/office/2006/metadata/properties" ma:root="true" ma:fieldsID="4545a69ead8714916461d255f032afb7" ns2:_="">
    <xsd:import namespace="12165527-d881-4234-97f9-ee139a3f0c31"/>
    <xsd:element name="properties">
      <xsd:complexType>
        <xsd:sequence>
          <xsd:element name="documentManagement">
            <xsd:complexType>
              <xsd:all>
                <xsd:element ref="ns2:Business_x0020_Unit" minOccurs="0"/>
                <xsd:element ref="ns2:Cabinet_x0020_Committee" minOccurs="0"/>
                <xsd:element ref="ns2:Class" minOccurs="0"/>
                <xsd:element ref="ns2:DOCNUM" minOccurs="0"/>
                <xsd:element ref="ns2:Endorsement" minOccurs="0"/>
                <xsd:element ref="ns2:File_x0020_No" minOccurs="0"/>
                <xsd:element ref="ns2:Precedents" minOccurs="0"/>
                <xsd:element ref="ns2:Key_x0020_Version" minOccurs="0"/>
                <xsd:element ref="ns2:SubClass" minOccurs="0"/>
                <xsd:element ref="ns2:RM_x0020_DOC_x0020_ID" minOccurs="0"/>
                <xsd:element ref="ns2:Sec_x0020_Review" minOccurs="0"/>
                <xsd:element ref="ns2:Security_x0020_Classification" minOccurs="0"/>
                <xsd:element ref="ns2:iManageAuthor" minOccurs="0"/>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2165527-d881-4234-97f9-ee139a3f0c31" elementFormDefault="qualified">
    <xsd:import namespace="http://schemas.microsoft.com/office/2006/documentManagement/types"/>
    <xsd:import namespace="http://schemas.microsoft.com/office/infopath/2007/PartnerControls"/>
    <xsd:element name="Business_x0020_Unit" ma:index="8" nillable="true" ma:displayName="Business Unit" ma:format="Dropdown" ma:internalName="Business_x0020_Unit">
      <xsd:simpleType>
        <xsd:union memberTypes="dms:Text">
          <xsd:simpleType>
            <xsd:restriction base="dms:Choice">
              <xsd:enumeration value="BCS"/>
            </xsd:restriction>
          </xsd:simpleType>
        </xsd:union>
      </xsd:simpleType>
    </xsd:element>
    <xsd:element name="Cabinet_x0020_Committee" ma:index="9" nillable="true" ma:displayName="Cabinet Committee" ma:format="Dropdown" ma:internalName="Cabinet_x0020_Committee">
      <xsd:simpleType>
        <xsd:union memberTypes="dms:Text">
          <xsd:simpleType>
            <xsd:restriction base="dms:Choice">
              <xsd:enumeration value="Appointments and Honours"/>
            </xsd:restriction>
          </xsd:simpleType>
        </xsd:union>
      </xsd:simpleType>
    </xsd:element>
    <xsd:element name="Class" ma:index="10" nillable="true" ma:displayName="Class" ma:format="Dropdown" ma:internalName="Class">
      <xsd:simpleType>
        <xsd:union memberTypes="dms:Text">
          <xsd:simpleType>
            <xsd:restriction base="dms:Choice">
              <xsd:enumeration value="ADVICE"/>
            </xsd:restriction>
          </xsd:simpleType>
        </xsd:union>
      </xsd:simpleType>
    </xsd:element>
    <xsd:element name="DOCNUM" ma:index="11" nillable="true" ma:displayName="DOCNUM" ma:internalName="DOCNUM">
      <xsd:simpleType>
        <xsd:restriction base="dms:Text">
          <xsd:maxLength value="255"/>
        </xsd:restriction>
      </xsd:simpleType>
    </xsd:element>
    <xsd:element name="Endorsement" ma:index="12" nillable="true" ma:displayName="Endorsement" ma:format="Dropdown" ma:internalName="Endorsement">
      <xsd:simpleType>
        <xsd:union memberTypes="dms:Text">
          <xsd:simpleType>
            <xsd:restriction base="dms:Choice">
              <xsd:enumeration value="Addressee Only"/>
            </xsd:restriction>
          </xsd:simpleType>
        </xsd:union>
      </xsd:simpleType>
    </xsd:element>
    <xsd:element name="File_x0020_No" ma:index="13" nillable="true" ma:displayName="File No" ma:internalName="File_x0020_No">
      <xsd:simpleType>
        <xsd:restriction base="dms:Text">
          <xsd:maxLength value="255"/>
        </xsd:restriction>
      </xsd:simpleType>
    </xsd:element>
    <xsd:element name="Precedents" ma:index="14" nillable="true" ma:displayName="Precedents" ma:format="Dropdown" ma:internalName="Precedents">
      <xsd:simpleType>
        <xsd:restriction base="dms:Choice">
          <xsd:enumeration value="ASHCROFTC"/>
        </xsd:restriction>
      </xsd:simpleType>
    </xsd:element>
    <xsd:element name="Key_x0020_Version" ma:index="15" nillable="true" ma:displayName="Key Version" ma:default="0" ma:internalName="Key_x0020_Version">
      <xsd:simpleType>
        <xsd:restriction base="dms:Boolean"/>
      </xsd:simpleType>
    </xsd:element>
    <xsd:element name="SubClass" ma:index="16" nillable="true" ma:displayName="SubClass" ma:format="Dropdown" ma:internalName="SubClass">
      <xsd:simpleType>
        <xsd:union memberTypes="dms:Text">
          <xsd:simpleType>
            <xsd:restriction base="dms:Choice">
              <xsd:enumeration value="MINISTER"/>
            </xsd:restriction>
          </xsd:simpleType>
        </xsd:union>
      </xsd:simpleType>
    </xsd:element>
    <xsd:element name="RM_x0020_DOC_x0020_ID" ma:index="17" nillable="true" ma:displayName="RM DOC ID" ma:internalName="RM_x0020_DOC_x0020_ID">
      <xsd:simpleType>
        <xsd:restriction base="dms:Text">
          <xsd:maxLength value="255"/>
        </xsd:restriction>
      </xsd:simpleType>
    </xsd:element>
    <xsd:element name="Sec_x0020_Review" ma:index="18" nillable="true" ma:displayName="Sec Review" ma:format="DateOnly" ma:internalName="Sec_x0020_Review">
      <xsd:simpleType>
        <xsd:restriction base="dms:DateTime"/>
      </xsd:simpleType>
    </xsd:element>
    <xsd:element name="Security_x0020_Classification" ma:index="19" nillable="true" ma:displayName="Security Classification" ma:format="Dropdown" ma:internalName="Security_x0020_Classification">
      <xsd:simpleType>
        <xsd:union memberTypes="dms:Text">
          <xsd:simpleType>
            <xsd:restriction base="dms:Choice">
              <xsd:enumeration value="BUDGET-SENSITIVE"/>
            </xsd:restriction>
          </xsd:simpleType>
        </xsd:union>
      </xsd:simpleType>
    </xsd:element>
    <xsd:element name="iManageAuthor" ma:index="21" nillable="true" ma:displayName="iManageAuthor" ma:internalName="iManageAuthor">
      <xsd:simpleType>
        <xsd:restriction base="dms:Text">
          <xsd:maxLength value="255"/>
        </xsd:restriction>
      </xsd:simpleType>
    </xsd:element>
    <xsd:element name="_dlc_DocId" ma:index="22" nillable="true" ma:displayName="Document ID Value" ma:description="The value of the document ID assigned to this item." ma:internalName="_dlc_DocId" ma:readOnly="true">
      <xsd:simpleType>
        <xsd:restriction base="dms:Text"/>
      </xsd:simpleType>
    </xsd:element>
    <xsd:element name="_dlc_DocIdUrl" ma:index="23"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4"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ma:index="20" ma:displayName="Comments"/>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579D7F4-D0D7-4BCB-BBEA-E7C37A64913E}">
  <ds:schemaRefs>
    <ds:schemaRef ds:uri="http://schemas.microsoft.com/office/2006/metadata/properties"/>
    <ds:schemaRef ds:uri="http://schemas.microsoft.com/office/infopath/2007/PartnerControls"/>
    <ds:schemaRef ds:uri="12165527-d881-4234-97f9-ee139a3f0c31"/>
  </ds:schemaRefs>
</ds:datastoreItem>
</file>

<file path=customXml/itemProps2.xml><?xml version="1.0" encoding="utf-8"?>
<ds:datastoreItem xmlns:ds="http://schemas.openxmlformats.org/officeDocument/2006/customXml" ds:itemID="{239DBCAB-6875-4133-81DD-45924FC1DF38}">
  <ds:schemaRefs>
    <ds:schemaRef ds:uri="http://schemas.microsoft.com/sharepoint/events"/>
  </ds:schemaRefs>
</ds:datastoreItem>
</file>

<file path=customXml/itemProps3.xml><?xml version="1.0" encoding="utf-8"?>
<ds:datastoreItem xmlns:ds="http://schemas.openxmlformats.org/officeDocument/2006/customXml" ds:itemID="{6C6A401E-B983-48F3-ADF0-8594D7EE483B}">
  <ds:schemaRefs>
    <ds:schemaRef ds:uri="http://schemas.microsoft.com/sharepoint/v3/contenttype/forms"/>
  </ds:schemaRefs>
</ds:datastoreItem>
</file>

<file path=customXml/itemProps4.xml><?xml version="1.0" encoding="utf-8"?>
<ds:datastoreItem xmlns:ds="http://schemas.openxmlformats.org/officeDocument/2006/customXml" ds:itemID="{D79D72C4-64B1-41DC-903A-2759D151F6C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2165527-d881-4234-97f9-ee139a3f0c3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Guidance for agencies</vt:lpstr>
      <vt:lpstr>Summary and sign-off</vt:lpstr>
      <vt:lpstr>Travel</vt:lpstr>
      <vt:lpstr>Hospitality</vt:lpstr>
      <vt:lpstr>All other expenses</vt:lpstr>
      <vt:lpstr>Gifts and benefits</vt:lpstr>
      <vt:lpstr>'All other expenses'!Print_Area</vt:lpstr>
      <vt:lpstr>'Gifts and benefits'!Print_Area</vt:lpstr>
      <vt:lpstr>'Guidance for agencies'!Print_Area</vt:lpstr>
      <vt:lpstr>Hospitality!Print_Area</vt:lpstr>
      <vt:lpstr>'Summary and sign-off'!Print_Area</vt:lpstr>
      <vt:lpstr>Travel!Print_Area</vt:lpstr>
    </vt:vector>
  </TitlesOfParts>
  <Manager/>
  <Company>SSC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CE-Expense-Disclosure-Workbook-2018</dc:title>
  <dc:subject/>
  <dc:creator>mortensenm</dc:creator>
  <cp:keywords/>
  <dc:description>Version 7 - for review by SIT - ready 2/10/18</dc:description>
  <cp:lastModifiedBy>Nick Spratt</cp:lastModifiedBy>
  <cp:revision/>
  <dcterms:created xsi:type="dcterms:W3CDTF">2010-10-17T20:59:02Z</dcterms:created>
  <dcterms:modified xsi:type="dcterms:W3CDTF">2023-07-28T02:20:48Z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0x01010054669F8639DE294E941D1F01D6045AA9004910BA11A4C5304E8E4C6F9EFF2E939A</vt:lpwstr>
  </property>
  <property fmtid="{D5CDD505-2E9C-101B-9397-08002B2CF9AE}" pid="3" name="Modified_x0020_By">
    <vt:lpwstr/>
  </property>
  <property fmtid="{D5CDD505-2E9C-101B-9397-08002B2CF9AE}" pid="4" name="Created By">
    <vt:lpwstr/>
  </property>
  <property fmtid="{D5CDD505-2E9C-101B-9397-08002B2CF9AE}" pid="5" name="Modified By">
    <vt:lpwstr/>
  </property>
  <property fmtid="{D5CDD505-2E9C-101B-9397-08002B2CF9AE}" pid="6" name="Created_x0020_By">
    <vt:lpwstr/>
  </property>
  <property fmtid="{D5CDD505-2E9C-101B-9397-08002B2CF9AE}" pid="7" name="AuthorIds_UIVersion_3585">
    <vt:lpwstr>122</vt:lpwstr>
  </property>
  <property fmtid="{D5CDD505-2E9C-101B-9397-08002B2CF9AE}" pid="8" name="AuthorIds_UIVersion_3587">
    <vt:lpwstr>122</vt:lpwstr>
  </property>
  <property fmtid="{D5CDD505-2E9C-101B-9397-08002B2CF9AE}" pid="9" name="_dlc_DocIdItemGuid">
    <vt:lpwstr>7132db39-8620-438b-a768-7a99ec14233a</vt:lpwstr>
  </property>
  <property fmtid="{D5CDD505-2E9C-101B-9397-08002B2CF9AE}" pid="10" name="SharedWithUsers">
    <vt:lpwstr>87;#Ken Smart;#157;#Nehalkumar patel</vt:lpwstr>
  </property>
</Properties>
</file>